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5b3609298ace28/Desktop/ипотека/"/>
    </mc:Choice>
  </mc:AlternateContent>
  <xr:revisionPtr revIDLastSave="993" documentId="13_ncr:1_{087CEC55-8B07-41F7-B158-98DAF5695766}" xr6:coauthVersionLast="47" xr6:coauthVersionMax="47" xr10:uidLastSave="{7A6C7407-CB67-4267-B676-4507D09071A2}"/>
  <bookViews>
    <workbookView xWindow="-120" yWindow="-120" windowWidth="20730" windowHeight="11040" activeTab="1" xr2:uid="{00000000-000D-0000-FFFF-FFFF00000000}"/>
  </bookViews>
  <sheets>
    <sheet name="Прайс на 2025 г" sheetId="1" r:id="rId1"/>
    <sheet name="Свободные остатки от 29.05.2025" sheetId="4" r:id="rId2"/>
  </sheets>
  <definedNames>
    <definedName name="_xlnm._FilterDatabase" localSheetId="0" hidden="1">'Прайс на 2025 г'!$I$10:$N$346</definedName>
    <definedName name="Актинидия">#REF!</definedName>
    <definedName name="Актинидия1">#REF!</definedName>
    <definedName name="Актинидия2">#REF!</definedName>
    <definedName name="Актинидия3">#REF!</definedName>
    <definedName name="Актинидия4">#REF!</definedName>
    <definedName name="Алыча_гибридная">#REF!</definedName>
    <definedName name="Алыча_гибридная1">#REF!</definedName>
    <definedName name="Алыча_гибридная2">#REF!</definedName>
    <definedName name="Алыча_гибридная3">#REF!</definedName>
    <definedName name="Алыча_гибридная4">#REF!</definedName>
    <definedName name="Бодан">#REF!</definedName>
    <definedName name="Бодан1">#REF!</definedName>
    <definedName name="Бодан2">#REF!</definedName>
    <definedName name="Бодан3">#REF!</definedName>
    <definedName name="Бодан4">#REF!</definedName>
    <definedName name="ГейхераГейхерелла">#REF!</definedName>
    <definedName name="ГейхераГейхерелла1">#REF!</definedName>
    <definedName name="ГейхераГейхерелла2">#REF!</definedName>
    <definedName name="ГейхераГейхерелла3">#REF!</definedName>
    <definedName name="ГейхераГейхерелла4">#REF!</definedName>
    <definedName name="Голубика">#REF!</definedName>
    <definedName name="Голубика1">#REF!</definedName>
    <definedName name="Голубика2">#REF!</definedName>
    <definedName name="Голубика3">#REF!</definedName>
    <definedName name="Голубика4">#REF!</definedName>
    <definedName name="Горечавка">#REF!</definedName>
    <definedName name="Горечавка1">#REF!</definedName>
    <definedName name="Горечавка2">#REF!</definedName>
    <definedName name="Горечавка3">#REF!</definedName>
    <definedName name="Горечавка4">#REF!</definedName>
    <definedName name="Гортензия">#REF!</definedName>
    <definedName name="Гортензия1">#REF!</definedName>
    <definedName name="Гортензия2">#REF!</definedName>
    <definedName name="Гортензия3">#REF!</definedName>
    <definedName name="Гортензия4">#REF!</definedName>
    <definedName name="Ежевика">#REF!</definedName>
    <definedName name="Ежевика1">#REF!</definedName>
    <definedName name="Ежевика2">#REF!</definedName>
    <definedName name="Ежевика3">#REF!</definedName>
    <definedName name="Ежевика4">#REF!</definedName>
    <definedName name="Жимолость">#REF!</definedName>
    <definedName name="Жимолость1">#REF!</definedName>
    <definedName name="Жимолость2">#REF!</definedName>
    <definedName name="Жимолость3">#REF!</definedName>
    <definedName name="Жимолость4">#REF!</definedName>
    <definedName name="_xlnm.Print_Titles" localSheetId="0">'Прайс на 2025 г'!$9:$10</definedName>
    <definedName name="Земляника1">#REF!</definedName>
    <definedName name="Земляника2">#REF!</definedName>
    <definedName name="Земляника3">#REF!</definedName>
    <definedName name="Земляника4">#REF!</definedName>
    <definedName name="Клематис">#REF!</definedName>
    <definedName name="Клематис1">#REF!</definedName>
    <definedName name="Клематис2">#REF!</definedName>
    <definedName name="Клематис3">#REF!</definedName>
    <definedName name="Клематис4">#REF!</definedName>
    <definedName name="Клюква">#REF!</definedName>
    <definedName name="Клюква1">#REF!</definedName>
    <definedName name="Клюква2">#REF!</definedName>
    <definedName name="Клюква3">#REF!</definedName>
    <definedName name="Клюква4">#REF!</definedName>
    <definedName name="Лого">'Прайс на 2025 г'!$A$1</definedName>
    <definedName name="Малина">#REF!</definedName>
    <definedName name="Малина1">#REF!</definedName>
    <definedName name="Малина2">#REF!</definedName>
    <definedName name="Малина3">#REF!</definedName>
    <definedName name="Малина4">#REF!</definedName>
    <definedName name="Подвой">#REF!</definedName>
    <definedName name="Подвой1">#REF!</definedName>
    <definedName name="Подвой2">#REF!</definedName>
    <definedName name="Подвой3">#REF!</definedName>
    <definedName name="Подвой4">#REF!</definedName>
    <definedName name="Примула">#REF!</definedName>
    <definedName name="Примула1">#REF!</definedName>
    <definedName name="Примула2">#REF!</definedName>
    <definedName name="Примула3">#REF!</definedName>
    <definedName name="Примула4">#REF!</definedName>
    <definedName name="Роза">#REF!</definedName>
    <definedName name="Роза1">#REF!</definedName>
    <definedName name="Роза2">#REF!</definedName>
    <definedName name="Роза3">#REF!</definedName>
    <definedName name="Роза4">#REF!</definedName>
    <definedName name="Рябина_черноплодная">#REF!</definedName>
    <definedName name="Рябина_черноплодная1">#REF!</definedName>
    <definedName name="Рябина_черноплодная2">#REF!</definedName>
    <definedName name="Рябина_черноплодная3">#REF!</definedName>
    <definedName name="Рябина_черноплодная4">#REF!</definedName>
    <definedName name="Сирень">#REF!</definedName>
    <definedName name="Сирень1">#REF!</definedName>
    <definedName name="Сирень2">#REF!</definedName>
    <definedName name="Сирень3">#REF!</definedName>
    <definedName name="Сирень4">#REF!</definedName>
    <definedName name="Флокс">#REF!</definedName>
    <definedName name="Флокс1">#REF!</definedName>
    <definedName name="Флокс2">#REF!</definedName>
    <definedName name="Флокс3">#REF!</definedName>
    <definedName name="Флокс4">#REF!</definedName>
    <definedName name="Черная_смородина">#REF!</definedName>
    <definedName name="Черная_смородина1">#REF!</definedName>
    <definedName name="Черная_смородина2">#REF!</definedName>
    <definedName name="Черная_смородина3">#REF!</definedName>
    <definedName name="Черная_смородина4">#REF!</definedName>
    <definedName name="Эхинацея">#REF!</definedName>
    <definedName name="Эхинацея1">#REF!</definedName>
    <definedName name="Эхинацея2">#REF!</definedName>
    <definedName name="Эхинацея3">#REF!</definedName>
    <definedName name="Эхинацея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4" i="1" l="1"/>
  <c r="M147" i="1"/>
  <c r="M146" i="1"/>
  <c r="M149" i="1"/>
  <c r="M148" i="1"/>
  <c r="M101" i="1"/>
  <c r="M198" i="1"/>
  <c r="M150" i="1"/>
  <c r="M265" i="1"/>
  <c r="M264" i="1"/>
  <c r="M263" i="1"/>
  <c r="M95" i="1" l="1"/>
  <c r="M268" i="1" l="1"/>
  <c r="M267" i="1"/>
  <c r="M266" i="1"/>
  <c r="M270" i="1"/>
  <c r="M269" i="1"/>
  <c r="M273" i="1"/>
  <c r="M272" i="1"/>
  <c r="M271" i="1"/>
  <c r="M193" i="1"/>
  <c r="M317" i="1"/>
  <c r="M316" i="1"/>
  <c r="M315" i="1"/>
  <c r="M111" i="1"/>
  <c r="M110" i="1"/>
  <c r="M109" i="1"/>
  <c r="M108" i="1"/>
  <c r="M107" i="1"/>
  <c r="M106" i="1"/>
  <c r="M151" i="1"/>
  <c r="M311" i="1"/>
  <c r="M274" i="1"/>
  <c r="M97" i="1"/>
  <c r="M275" i="1"/>
  <c r="M153" i="1"/>
  <c r="M152" i="1"/>
  <c r="M276" i="1"/>
  <c r="M222" i="1" l="1"/>
  <c r="M277" i="1"/>
  <c r="M343" i="1"/>
  <c r="M342" i="1"/>
  <c r="M341" i="1"/>
  <c r="M340" i="1"/>
  <c r="M339" i="1"/>
  <c r="M338" i="1"/>
  <c r="M337" i="1"/>
  <c r="M118" i="1" l="1"/>
  <c r="M223" i="1"/>
  <c r="M221" i="1"/>
  <c r="M99" i="1"/>
  <c r="M282" i="1" l="1"/>
  <c r="M281" i="1"/>
  <c r="M280" i="1"/>
  <c r="M279" i="1"/>
  <c r="M278" i="1"/>
  <c r="M98" i="1"/>
  <c r="M79" i="1"/>
  <c r="M78" i="1"/>
  <c r="M285" i="1"/>
  <c r="M284" i="1"/>
  <c r="M283" i="1"/>
  <c r="M233" i="1" l="1"/>
  <c r="M232" i="1"/>
  <c r="M286" i="1"/>
  <c r="M156" i="1"/>
  <c r="M155" i="1"/>
  <c r="M154" i="1"/>
  <c r="M142" i="1"/>
  <c r="M309" i="1"/>
  <c r="N308" i="1" s="1"/>
  <c r="M257" i="1"/>
  <c r="M256" i="1"/>
  <c r="M255" i="1"/>
  <c r="M252" i="1"/>
  <c r="M253" i="1"/>
  <c r="M13" i="1"/>
  <c r="M189" i="1"/>
  <c r="M303" i="1"/>
  <c r="M302" i="1"/>
  <c r="M114" i="1"/>
  <c r="M113" i="1"/>
  <c r="M246" i="1"/>
  <c r="M245" i="1"/>
  <c r="M224" i="1"/>
  <c r="M301" i="1"/>
  <c r="M115" i="1" l="1"/>
  <c r="M112" i="1"/>
  <c r="M105" i="1"/>
  <c r="M70" i="1"/>
  <c r="M69" i="1"/>
  <c r="M68" i="1"/>
  <c r="M67" i="1"/>
  <c r="M66" i="1"/>
  <c r="M65" i="1"/>
  <c r="M64" i="1"/>
  <c r="M63" i="1"/>
  <c r="M62" i="1"/>
  <c r="M61" i="1"/>
  <c r="M120" i="1"/>
  <c r="M119" i="1"/>
  <c r="M300" i="1"/>
  <c r="M299" i="1"/>
  <c r="M298" i="1"/>
  <c r="M157" i="1"/>
  <c r="N104" i="1" l="1"/>
  <c r="M297" i="1"/>
  <c r="M296" i="1"/>
  <c r="M295" i="1"/>
  <c r="M314" i="1"/>
  <c r="N313" i="1" s="1"/>
  <c r="M159" i="1"/>
  <c r="M158" i="1"/>
  <c r="M34" i="1"/>
  <c r="M33" i="1"/>
  <c r="M304" i="1"/>
  <c r="M294" i="1"/>
  <c r="M160" i="1"/>
  <c r="M289" i="1"/>
  <c r="M288" i="1"/>
  <c r="M287" i="1"/>
  <c r="M344" i="1" l="1"/>
  <c r="M336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2" i="1"/>
  <c r="N310" i="1" s="1"/>
  <c r="M307" i="1"/>
  <c r="M306" i="1"/>
  <c r="M293" i="1"/>
  <c r="M292" i="1"/>
  <c r="M291" i="1"/>
  <c r="M290" i="1"/>
  <c r="M262" i="1"/>
  <c r="M260" i="1"/>
  <c r="M259" i="1"/>
  <c r="M254" i="1"/>
  <c r="M251" i="1"/>
  <c r="M250" i="1"/>
  <c r="M249" i="1"/>
  <c r="M247" i="1"/>
  <c r="M244" i="1"/>
  <c r="M243" i="1"/>
  <c r="M242" i="1"/>
  <c r="M241" i="1"/>
  <c r="M240" i="1"/>
  <c r="M239" i="1"/>
  <c r="M238" i="1"/>
  <c r="M237" i="1"/>
  <c r="M236" i="1"/>
  <c r="M235" i="1"/>
  <c r="M234" i="1"/>
  <c r="M231" i="1"/>
  <c r="M229" i="1"/>
  <c r="M228" i="1"/>
  <c r="M227" i="1"/>
  <c r="M225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7" i="1"/>
  <c r="M196" i="1"/>
  <c r="M195" i="1"/>
  <c r="M194" i="1"/>
  <c r="M192" i="1"/>
  <c r="M191" i="1"/>
  <c r="M190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45" i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17" i="1"/>
  <c r="M103" i="1"/>
  <c r="M102" i="1"/>
  <c r="M100" i="1"/>
  <c r="M96" i="1"/>
  <c r="M93" i="1"/>
  <c r="M92" i="1"/>
  <c r="M91" i="1"/>
  <c r="M90" i="1"/>
  <c r="M89" i="1"/>
  <c r="M88" i="1"/>
  <c r="M87" i="1"/>
  <c r="M86" i="1"/>
  <c r="M85" i="1"/>
  <c r="M84" i="1"/>
  <c r="M83" i="1"/>
  <c r="M82" i="1"/>
  <c r="M80" i="1"/>
  <c r="M77" i="1"/>
  <c r="M76" i="1"/>
  <c r="M75" i="1"/>
  <c r="M74" i="1"/>
  <c r="M73" i="1"/>
  <c r="M72" i="1"/>
  <c r="M71" i="1"/>
  <c r="M60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N318" i="1" l="1"/>
  <c r="N81" i="1"/>
  <c r="N261" i="1"/>
  <c r="N59" i="1"/>
  <c r="N37" i="1"/>
  <c r="N335" i="1"/>
  <c r="N11" i="1"/>
  <c r="N116" i="1"/>
  <c r="N230" i="1"/>
  <c r="N258" i="1"/>
  <c r="N248" i="1"/>
  <c r="N305" i="1"/>
  <c r="N226" i="1"/>
  <c r="N94" i="1"/>
  <c r="N346" i="1" l="1"/>
  <c r="J7" i="1" s="1"/>
</calcChain>
</file>

<file path=xl/sharedStrings.xml><?xml version="1.0" encoding="utf-8"?>
<sst xmlns="http://schemas.openxmlformats.org/spreadsheetml/2006/main" count="1034" uniqueCount="428">
  <si>
    <t xml:space="preserve">Наименование </t>
  </si>
  <si>
    <t>Сорт</t>
  </si>
  <si>
    <t>Заказ</t>
  </si>
  <si>
    <t>Малина</t>
  </si>
  <si>
    <t>Сумма / руб.</t>
  </si>
  <si>
    <t>Гусар</t>
  </si>
  <si>
    <t xml:space="preserve">
</t>
  </si>
  <si>
    <t>Black Jewel</t>
  </si>
  <si>
    <t>Glen Dee</t>
  </si>
  <si>
    <t>Glen Doll</t>
  </si>
  <si>
    <t>Gleen Ample</t>
  </si>
  <si>
    <t>Himbo Top</t>
  </si>
  <si>
    <t>Laszka</t>
  </si>
  <si>
    <t>Polana</t>
  </si>
  <si>
    <t>Атлант</t>
  </si>
  <si>
    <t>Бабье лето II</t>
  </si>
  <si>
    <t>Беглянка</t>
  </si>
  <si>
    <t>Брайс</t>
  </si>
  <si>
    <t>Бриллиантовая</t>
  </si>
  <si>
    <t>Брянское диво</t>
  </si>
  <si>
    <t>Вольница</t>
  </si>
  <si>
    <t>Жар-птица</t>
  </si>
  <si>
    <t>Желтый гигант</t>
  </si>
  <si>
    <t>Золотая осень</t>
  </si>
  <si>
    <t>Оранжевое чудо</t>
  </si>
  <si>
    <t>Пингвин</t>
  </si>
  <si>
    <t>Земляника</t>
  </si>
  <si>
    <t>Дочь берегини</t>
  </si>
  <si>
    <t>Senga Sengana</t>
  </si>
  <si>
    <t>Фестивальная Ромашка</t>
  </si>
  <si>
    <t>Снежана</t>
  </si>
  <si>
    <t>Karmen/Кармен</t>
  </si>
  <si>
    <t>Лакомка</t>
  </si>
  <si>
    <t>Honeoye/Хоней</t>
  </si>
  <si>
    <t>Clery/Клери</t>
  </si>
  <si>
    <t>Вечная Весна</t>
  </si>
  <si>
    <t>Белый швед</t>
  </si>
  <si>
    <t>Кристина</t>
  </si>
  <si>
    <t>Елизавета 2</t>
  </si>
  <si>
    <t>Флоренс</t>
  </si>
  <si>
    <t>Купчиха улучшенная</t>
  </si>
  <si>
    <t>Гигантелла Максим</t>
  </si>
  <si>
    <t>Тоскана</t>
  </si>
  <si>
    <t>Роман</t>
  </si>
  <si>
    <t>Ежевика</t>
  </si>
  <si>
    <t>Brzezina</t>
  </si>
  <si>
    <t>Тайбери (малино-ежевичный гибрид)</t>
  </si>
  <si>
    <t>Thornfree</t>
  </si>
  <si>
    <t>Reuben</t>
  </si>
  <si>
    <t>Блэк Сатин</t>
  </si>
  <si>
    <t>Логанберри</t>
  </si>
  <si>
    <t>Natchez</t>
  </si>
  <si>
    <t>Голубика</t>
  </si>
  <si>
    <t>Цена / руб.</t>
  </si>
  <si>
    <t>Bluetta</t>
  </si>
  <si>
    <t>Brigitta blue</t>
  </si>
  <si>
    <t>Спартан</t>
  </si>
  <si>
    <t>Bluecrop</t>
  </si>
  <si>
    <t>Early Blue</t>
  </si>
  <si>
    <t>Pink Lemonade</t>
  </si>
  <si>
    <t>North Blue</t>
  </si>
  <si>
    <t>Денис Блю</t>
  </si>
  <si>
    <t>North Country</t>
  </si>
  <si>
    <t>Lipstick/ Липстик</t>
  </si>
  <si>
    <t>Patriot/ Патриот</t>
  </si>
  <si>
    <t>Жимолость</t>
  </si>
  <si>
    <t>Boreal  Beast</t>
  </si>
  <si>
    <t>Boreal Blizzard</t>
  </si>
  <si>
    <t>Аврора</t>
  </si>
  <si>
    <t>Boreal Beauty</t>
  </si>
  <si>
    <t>индиго джем</t>
  </si>
  <si>
    <t>Почта: klonsazhentsy@mail.ru</t>
  </si>
  <si>
    <t>Сирень</t>
  </si>
  <si>
    <t>Агидель</t>
  </si>
  <si>
    <t>Красавица Москвы</t>
  </si>
  <si>
    <t>Московский Университет</t>
  </si>
  <si>
    <t>Алексей Маресьев</t>
  </si>
  <si>
    <t>Академик Курчатов</t>
  </si>
  <si>
    <t>Василий Теркин</t>
  </si>
  <si>
    <t>Индия</t>
  </si>
  <si>
    <t>Катюша</t>
  </si>
  <si>
    <t>Красная Москва</t>
  </si>
  <si>
    <t>Ладога</t>
  </si>
  <si>
    <t>Маршал Бирюзов</t>
  </si>
  <si>
    <t>Медовый Спас</t>
  </si>
  <si>
    <t>Петербурженка</t>
  </si>
  <si>
    <t>Примроуз</t>
  </si>
  <si>
    <t>Рио-Рита</t>
  </si>
  <si>
    <t>Русский север</t>
  </si>
  <si>
    <t>Память о Колесникове</t>
  </si>
  <si>
    <t>День Победы</t>
  </si>
  <si>
    <t>Колхозница</t>
  </si>
  <si>
    <t>Вечерный Звон</t>
  </si>
  <si>
    <t>Георгий Свиридов</t>
  </si>
  <si>
    <t>Маршал Малиновский</t>
  </si>
  <si>
    <t>Адмирал Кузнецов</t>
  </si>
  <si>
    <t>Гейхера / Гейхерелла</t>
  </si>
  <si>
    <t>Caramel</t>
  </si>
  <si>
    <t>Fire Chief</t>
  </si>
  <si>
    <t>Pistache</t>
  </si>
  <si>
    <t>Electra</t>
  </si>
  <si>
    <t>Glitter</t>
  </si>
  <si>
    <t>Paprica</t>
  </si>
  <si>
    <t>Rio</t>
  </si>
  <si>
    <t>Zipper</t>
  </si>
  <si>
    <t xml:space="preserve">Fire Frost </t>
  </si>
  <si>
    <t>Beaujolais</t>
  </si>
  <si>
    <t>Berry Smoothie</t>
  </si>
  <si>
    <t>Creme Brulee</t>
  </si>
  <si>
    <t>Knock Out</t>
  </si>
  <si>
    <t>Obsidian</t>
  </si>
  <si>
    <t>Peach Crisp</t>
  </si>
  <si>
    <t>Prince</t>
  </si>
  <si>
    <t>Southern Comfort</t>
  </si>
  <si>
    <t>Sugar Frosting</t>
  </si>
  <si>
    <t>Tiramisu</t>
  </si>
  <si>
    <t>Blackout</t>
  </si>
  <si>
    <t>Cappuccino</t>
  </si>
  <si>
    <t>Cassis</t>
  </si>
  <si>
    <t>Crista</t>
  </si>
  <si>
    <t>Dark Mystery</t>
  </si>
  <si>
    <t>Forever Purple</t>
  </si>
  <si>
    <t>Frosted Violet</t>
  </si>
  <si>
    <t>Galaxy</t>
  </si>
  <si>
    <t>Ginger Ale</t>
  </si>
  <si>
    <t>Ginger Peach</t>
  </si>
  <si>
    <t>Grape Soda</t>
  </si>
  <si>
    <t>Green Tea</t>
  </si>
  <si>
    <t>Lime Ruffles</t>
  </si>
  <si>
    <t>Malachite</t>
  </si>
  <si>
    <t>Mega Caramel</t>
  </si>
  <si>
    <t>Midnight Bayou</t>
  </si>
  <si>
    <t>Milan</t>
  </si>
  <si>
    <t>Penelope</t>
  </si>
  <si>
    <t>Spellbound</t>
  </si>
  <si>
    <t>Redstone Falls</t>
  </si>
  <si>
    <t>Stoplight</t>
  </si>
  <si>
    <t>Art Deco</t>
  </si>
  <si>
    <t>Art Nouveau</t>
  </si>
  <si>
    <t>Brass Lantern</t>
  </si>
  <si>
    <t>Buttered Rum</t>
  </si>
  <si>
    <t>Golden Zebra</t>
  </si>
  <si>
    <t>Goldstrike</t>
  </si>
  <si>
    <t>Honey Rose</t>
  </si>
  <si>
    <t>Infinity</t>
  </si>
  <si>
    <t>Sunrise Falls</t>
  </si>
  <si>
    <t>Sunspot</t>
  </si>
  <si>
    <t>Sweet Tea</t>
  </si>
  <si>
    <t>Tapestry</t>
  </si>
  <si>
    <t>Горечавка</t>
  </si>
  <si>
    <t>Blue Star</t>
  </si>
  <si>
    <t>Blue Magic</t>
  </si>
  <si>
    <t>Корона</t>
  </si>
  <si>
    <t>Роза</t>
  </si>
  <si>
    <t>Benjamin Britten</t>
  </si>
  <si>
    <t>Chippendale</t>
  </si>
  <si>
    <t>Dieter Muller</t>
  </si>
  <si>
    <t>Falstaff</t>
  </si>
  <si>
    <t>Molineux</t>
  </si>
  <si>
    <t>Monika</t>
  </si>
  <si>
    <t>Pat Austin</t>
  </si>
  <si>
    <t>Terracota</t>
  </si>
  <si>
    <t xml:space="preserve">Princess Alexandra of Kent </t>
  </si>
  <si>
    <t>Red Eden Rose</t>
  </si>
  <si>
    <t>Rosarium Uetersen</t>
  </si>
  <si>
    <t>The Prince</t>
  </si>
  <si>
    <t>Uetersener Klosterrose</t>
  </si>
  <si>
    <t>Vinno Rosso</t>
  </si>
  <si>
    <t>Гортензия</t>
  </si>
  <si>
    <t>Примула</t>
  </si>
  <si>
    <t>Joyce</t>
  </si>
  <si>
    <t>Piers Telford</t>
  </si>
  <si>
    <t>Флокс</t>
  </si>
  <si>
    <t>Гений</t>
  </si>
  <si>
    <t>Кураж</t>
  </si>
  <si>
    <t>Джоконда</t>
  </si>
  <si>
    <t>Земляничное Суфле</t>
  </si>
  <si>
    <t>Старый маяк</t>
  </si>
  <si>
    <t>Эхинацея</t>
  </si>
  <si>
    <t>Guava Ice</t>
  </si>
  <si>
    <t>Milkshake</t>
  </si>
  <si>
    <t>сорт Галина Серова</t>
  </si>
  <si>
    <t>Итого:</t>
  </si>
  <si>
    <t>Наименование заказчика</t>
  </si>
  <si>
    <t>Дата заказа</t>
  </si>
  <si>
    <t>Контактное лицо (Ф.И.О.)</t>
  </si>
  <si>
    <t>https://klonsazhentsy.ru</t>
  </si>
  <si>
    <t>Контактный телефон</t>
  </si>
  <si>
    <t>Сумма заказа</t>
  </si>
  <si>
    <t>Silver Scrolls</t>
  </si>
  <si>
    <t>Berry Marmalade</t>
  </si>
  <si>
    <t>Куберленд</t>
  </si>
  <si>
    <t>Magical Candle</t>
  </si>
  <si>
    <t>Ханна чойс</t>
  </si>
  <si>
    <t>Дюк</t>
  </si>
  <si>
    <t>Baby Mum Pink</t>
  </si>
  <si>
    <t>Baby Mum White</t>
  </si>
  <si>
    <t>Baby Mum Yellow</t>
  </si>
  <si>
    <t>Baby Mum Red</t>
  </si>
  <si>
    <t>Blenda Pink</t>
  </si>
  <si>
    <t>Ellen White</t>
  </si>
  <si>
    <t>Gerrie Hoek White</t>
  </si>
  <si>
    <t>Lilian Hoek Red</t>
  </si>
  <si>
    <t>Margaret Bronze</t>
  </si>
  <si>
    <t>Margaret Salmon</t>
  </si>
  <si>
    <t>Margaret Sunny</t>
  </si>
  <si>
    <t>Margaret White</t>
  </si>
  <si>
    <t>Pamela Bronze</t>
  </si>
  <si>
    <t>Sunbeam Flame</t>
  </si>
  <si>
    <t>Sunbeam Red</t>
  </si>
  <si>
    <t>Хризантема</t>
  </si>
  <si>
    <t>Родендрон</t>
  </si>
  <si>
    <t>Хелики</t>
  </si>
  <si>
    <t>Мадам Массон</t>
  </si>
  <si>
    <t>Тел.: Отдел продаж:  +7(903)131-41-34</t>
  </si>
  <si>
    <t>Лаборатория:  +7(903) 131-41-34</t>
  </si>
  <si>
    <t>Skyfall</t>
  </si>
  <si>
    <t>Sunbeam Pink</t>
  </si>
  <si>
    <t>Никольский</t>
  </si>
  <si>
    <t>Альбион</t>
  </si>
  <si>
    <t>Честер</t>
  </si>
  <si>
    <t>Лох Тей</t>
  </si>
  <si>
    <t>Минимаус</t>
  </si>
  <si>
    <t>Рейчел</t>
  </si>
  <si>
    <t>Ренуар</t>
  </si>
  <si>
    <t>Альба</t>
  </si>
  <si>
    <t>Ex-vitro (ЗКС) P7</t>
  </si>
  <si>
    <t>In vitro 100 шт.</t>
  </si>
  <si>
    <t>In vitro 100 шт</t>
  </si>
  <si>
    <t>Ex-vitro (ЗКС) 12 кассета</t>
  </si>
  <si>
    <t>Ex-vitro (ЗКС)12 кассета</t>
  </si>
  <si>
    <t>Solar Eclipse</t>
  </si>
  <si>
    <t>Ванила Фрайз</t>
  </si>
  <si>
    <t>Сириус</t>
  </si>
  <si>
    <t xml:space="preserve">Северная Пальмира </t>
  </si>
  <si>
    <t>Файершпигель</t>
  </si>
  <si>
    <t>Эсмеральда</t>
  </si>
  <si>
    <t>Форевер и Эвер Ред</t>
  </si>
  <si>
    <t>Маравилла</t>
  </si>
  <si>
    <t>Соколица</t>
  </si>
  <si>
    <t>Дельта Дон</t>
  </si>
  <si>
    <t>Ван Гог</t>
  </si>
  <si>
    <t>Свит Саммер Фантази</t>
  </si>
  <si>
    <t>Самоцветы</t>
  </si>
  <si>
    <t>Ялтинская ночь</t>
  </si>
  <si>
    <t>Black Pearl</t>
  </si>
  <si>
    <t>Гордость России</t>
  </si>
  <si>
    <t>Красотка</t>
  </si>
  <si>
    <t>Фламенко</t>
  </si>
  <si>
    <t>Анна Шиач</t>
  </si>
  <si>
    <t>Маршал Соколовский</t>
  </si>
  <si>
    <t>Прайм Арк Фридом</t>
  </si>
  <si>
    <t>Вождь Джозеф</t>
  </si>
  <si>
    <t>Гай</t>
  </si>
  <si>
    <t>Апачи</t>
  </si>
  <si>
    <t>Трипл Краун</t>
  </si>
  <si>
    <t>Коламбия Стар</t>
  </si>
  <si>
    <t>Навахо</t>
  </si>
  <si>
    <t>Джамбо</t>
  </si>
  <si>
    <t>Аушито</t>
  </si>
  <si>
    <t>Полар</t>
  </si>
  <si>
    <t>Вейгела</t>
  </si>
  <si>
    <t>Минор Блек</t>
  </si>
  <si>
    <t>Вингс оф фаер</t>
  </si>
  <si>
    <t>Бристоль Руби</t>
  </si>
  <si>
    <t>.</t>
  </si>
  <si>
    <t>Любимец Гаганова</t>
  </si>
  <si>
    <t>Red Rover</t>
  </si>
  <si>
    <t>Казино</t>
  </si>
  <si>
    <t>Восточный Экспресс</t>
  </si>
  <si>
    <t>Нана Вериегата</t>
  </si>
  <si>
    <t>Кандида</t>
  </si>
  <si>
    <t>Клеопатра</t>
  </si>
  <si>
    <t>Павел Бажов</t>
  </si>
  <si>
    <t>Нозерн Эксплоужен сильвер</t>
  </si>
  <si>
    <t>Лайм Рики</t>
  </si>
  <si>
    <t>Дельбар Манфиник</t>
  </si>
  <si>
    <t>Ю энд ми форевер</t>
  </si>
  <si>
    <t>Хот шоколад</t>
  </si>
  <si>
    <t>Кендибелль Маршмелоу</t>
  </si>
  <si>
    <t>Ruby Annabelle</t>
  </si>
  <si>
    <t>вимс ред</t>
  </si>
  <si>
    <t>Бадан</t>
  </si>
  <si>
    <t>Брунера крупнолистная</t>
  </si>
  <si>
    <t>Sea Heart</t>
  </si>
  <si>
    <t>Виолета</t>
  </si>
  <si>
    <t>Amber Waves</t>
  </si>
  <si>
    <t>Autumn Leaves</t>
  </si>
  <si>
    <t>Plam Royale</t>
  </si>
  <si>
    <t>Ex-vitro (ЗКС) 60 кассета</t>
  </si>
  <si>
    <t>Ex-vitro (ЗКС) 144 кассета</t>
  </si>
  <si>
    <t>Память Сердца</t>
  </si>
  <si>
    <t>Шарифа Асма</t>
  </si>
  <si>
    <t>Гуслица</t>
  </si>
  <si>
    <t>Синька</t>
  </si>
  <si>
    <t>Зарево</t>
  </si>
  <si>
    <t>Блэк Джем</t>
  </si>
  <si>
    <t>Карака Блэк</t>
  </si>
  <si>
    <t>Земляничная Сенсация</t>
  </si>
  <si>
    <t>Ночь в горах</t>
  </si>
  <si>
    <t>Гардемарин</t>
  </si>
  <si>
    <t>Уральские зори</t>
  </si>
  <si>
    <t>Синяя ночь</t>
  </si>
  <si>
    <t>Поднебесный</t>
  </si>
  <si>
    <t>Оранжевая Валентина</t>
  </si>
  <si>
    <t>Голубой Банан</t>
  </si>
  <si>
    <t>Пурпурный Дворец</t>
  </si>
  <si>
    <t>Мармелад</t>
  </si>
  <si>
    <t>Желтый Колесник</t>
  </si>
  <si>
    <t>гаага</t>
  </si>
  <si>
    <t>голден лайтс</t>
  </si>
  <si>
    <t>катевбийский грандифлорум</t>
  </si>
  <si>
    <t>марианна фон вайцзекер</t>
  </si>
  <si>
    <t>П. д.ж.м. элит</t>
  </si>
  <si>
    <t>розеум элеганс</t>
  </si>
  <si>
    <t>японский оранжевый</t>
  </si>
  <si>
    <t>Литл Кьюти свит тарт</t>
  </si>
  <si>
    <t>Салют</t>
  </si>
  <si>
    <t>Шампань</t>
  </si>
  <si>
    <t>Литл кюти фрост</t>
  </si>
  <si>
    <t>Олимпус</t>
  </si>
  <si>
    <t>Сердце Гиганта</t>
  </si>
  <si>
    <t>ЗАКАЗ</t>
  </si>
  <si>
    <t>Ex-vitro (ЗКС)   12 кассета</t>
  </si>
  <si>
    <t>ЦЕНА</t>
  </si>
  <si>
    <t>Ex-vitro (ЗКС)  12 кассета</t>
  </si>
  <si>
    <t>60 ШТ</t>
  </si>
  <si>
    <t>40 ШТ</t>
  </si>
  <si>
    <t>12 ШТ</t>
  </si>
  <si>
    <t>ЦЕНА 60/40/12</t>
  </si>
  <si>
    <t>90р</t>
  </si>
  <si>
    <t>Уральские Зори</t>
  </si>
  <si>
    <t>Анна Сиаж</t>
  </si>
  <si>
    <t>85р</t>
  </si>
  <si>
    <t>Опиум</t>
  </si>
  <si>
    <t>Флирт</t>
  </si>
  <si>
    <t>Bloody Dinosaur</t>
  </si>
  <si>
    <t>Rospberry sea</t>
  </si>
  <si>
    <t>Ex-vitro (ЗКС) 84 кассета</t>
  </si>
  <si>
    <r>
      <t xml:space="preserve">МИНИМАЛЬНЫЙ ЗАКАЗ НА АДАПТИРОВАННЫЕ РАСТЕНИЯ НА СОРТ ДОЛЖНО БЫТЬ КРАТНОЕ 144 , 84, 12 ШТ , In Vitro 200 шт,В НЕ ЗАВИСИМОСТИ В КАКОЙ КАССЕТЕ БУДЕН СДЕЛАН ЗАКАЗ ,РАССАДА БУДЕТ АДАПТИРОВАННА </t>
    </r>
    <r>
      <rPr>
        <b/>
        <sz val="16"/>
        <color rgb="FFFF0000"/>
        <rFont val="Calibri"/>
        <family val="2"/>
        <charset val="204"/>
        <scheme val="minor"/>
      </rPr>
      <t xml:space="preserve"> ДО 5-7 СМ</t>
    </r>
    <r>
      <rPr>
        <b/>
        <sz val="14"/>
        <color theme="1"/>
        <rFont val="Calibri"/>
        <family val="2"/>
        <charset val="204"/>
        <scheme val="minor"/>
      </rPr>
      <t xml:space="preserve"> В ЗАВИСИМОСТИ ОТ ВИДА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</t>
    </r>
  </si>
  <si>
    <t>rosea</t>
  </si>
  <si>
    <t>Minuet</t>
  </si>
  <si>
    <t>Victoria</t>
  </si>
  <si>
    <t>Tango</t>
  </si>
  <si>
    <t>Вероника</t>
  </si>
  <si>
    <t>Anniversary blue</t>
  </si>
  <si>
    <t>Anniversary new rose</t>
  </si>
  <si>
    <t>Lavandeltrum</t>
  </si>
  <si>
    <t>Heidekind</t>
  </si>
  <si>
    <t>Chocolate ruffles</t>
  </si>
  <si>
    <t>All summer peach</t>
  </si>
  <si>
    <t>Marjorie</t>
  </si>
  <si>
    <t>P7</t>
  </si>
  <si>
    <t>84 шт</t>
  </si>
  <si>
    <t>84шт</t>
  </si>
  <si>
    <t>Анкатор Джус</t>
  </si>
  <si>
    <t>Красавшина</t>
  </si>
  <si>
    <t>Веншонденшон</t>
  </si>
  <si>
    <t>Заказ не принимаем</t>
  </si>
  <si>
    <t>80р</t>
  </si>
  <si>
    <t>Айседора</t>
  </si>
  <si>
    <t>Фавор</t>
  </si>
  <si>
    <t>Гитана</t>
  </si>
  <si>
    <t>Амазонка</t>
  </si>
  <si>
    <t>Пионерский Костер</t>
  </si>
  <si>
    <t>Восторг</t>
  </si>
  <si>
    <t>Флейм ред</t>
  </si>
  <si>
    <t>Пальмира</t>
  </si>
  <si>
    <t>Радомир</t>
  </si>
  <si>
    <t>Mulberry</t>
  </si>
  <si>
    <t>Midnight Rose</t>
  </si>
  <si>
    <t>Mahoganny</t>
  </si>
  <si>
    <t>Timles nighte</t>
  </si>
  <si>
    <t>Silverberry</t>
  </si>
  <si>
    <t>Forever Red</t>
  </si>
  <si>
    <t>78р</t>
  </si>
  <si>
    <t>60р</t>
  </si>
  <si>
    <t>110р</t>
  </si>
  <si>
    <t>Рубен</t>
  </si>
  <si>
    <t>130р</t>
  </si>
  <si>
    <t>беглянка</t>
  </si>
  <si>
    <t>Зенга зенгана</t>
  </si>
  <si>
    <t>гажда</t>
  </si>
  <si>
    <t>130/85р</t>
  </si>
  <si>
    <t>свит тии</t>
  </si>
  <si>
    <t>ренуар</t>
  </si>
  <si>
    <t>Малбери</t>
  </si>
  <si>
    <t>мега карамель</t>
  </si>
  <si>
    <t>годен зебра</t>
  </si>
  <si>
    <t>Сильвер бери</t>
  </si>
  <si>
    <t>Моника</t>
  </si>
  <si>
    <t>никольский</t>
  </si>
  <si>
    <t>Свит самер фантази</t>
  </si>
  <si>
    <t>Катевбинский грандифлорум</t>
  </si>
  <si>
    <t>СВОБОДНЫЕ ОСТАТКИ ОТ 29.05.2025 Г</t>
  </si>
  <si>
    <t>Полана</t>
  </si>
  <si>
    <t>Кумберленд</t>
  </si>
  <si>
    <t>Желтый Гигант</t>
  </si>
  <si>
    <t>Блэк джевел</t>
  </si>
  <si>
    <t>Глен дии</t>
  </si>
  <si>
    <t>Маравила</t>
  </si>
  <si>
    <t>кармен</t>
  </si>
  <si>
    <t>60/70р</t>
  </si>
  <si>
    <t>Логанбери</t>
  </si>
  <si>
    <t>Карамель</t>
  </si>
  <si>
    <t>Красный Динозавр</t>
  </si>
  <si>
    <t>Ред ровер</t>
  </si>
  <si>
    <t>Гигантела Максим</t>
  </si>
  <si>
    <t>Коламбия стар</t>
  </si>
  <si>
    <t>Шампайн</t>
  </si>
  <si>
    <t>Блек Перл</t>
  </si>
  <si>
    <t>Дарк Мастери</t>
  </si>
  <si>
    <t>Бери Смузи</t>
  </si>
  <si>
    <t>Солар Эклипс</t>
  </si>
  <si>
    <t>Принцесса Александра</t>
  </si>
  <si>
    <t>Принц</t>
  </si>
  <si>
    <t>Терракота</t>
  </si>
  <si>
    <t>Пэт Остин</t>
  </si>
  <si>
    <t>Мулинекс</t>
  </si>
  <si>
    <t>Дитер Мюлер</t>
  </si>
  <si>
    <t>Фолстаф</t>
  </si>
  <si>
    <t>Поднебесная</t>
  </si>
  <si>
    <t>синяя ночь</t>
  </si>
  <si>
    <t xml:space="preserve">Голубика </t>
  </si>
  <si>
    <t>Эрли Блю</t>
  </si>
  <si>
    <t xml:space="preserve">Жимолость </t>
  </si>
  <si>
    <t>Нимфа</t>
  </si>
  <si>
    <t>Рододендрон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</si>
</sst>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;[Red]\-#,##0.00&quot;р.&quot;"/>
    <numFmt numFmtId="165" formatCode="#,##0.00\ &quot;₽&quot;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b/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8"/>
      <color theme="1" tint="0.14999847407452621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gradientFill degree="90">
        <stop position="0">
          <color rgb="FF91B44A"/>
        </stop>
        <stop position="1">
          <color theme="1" tint="0.25098422193060094"/>
        </stop>
      </gradientFill>
    </fill>
    <fill>
      <gradientFill degree="90">
        <stop position="0">
          <color rgb="FF91B44A"/>
        </stop>
        <stop position="1">
          <color rgb="FF91B44A"/>
        </stop>
      </gradientFill>
    </fill>
    <fill>
      <gradientFill degree="90">
        <stop position="0">
          <color rgb="FF91B44A"/>
        </stop>
        <stop position="1">
          <color rgb="FF435422"/>
        </stop>
      </gradientFill>
    </fill>
    <fill>
      <patternFill patternType="solid">
        <fgColor theme="6" tint="0.59996337778862885"/>
        <bgColor rgb="FFFFFFCC"/>
      </patternFill>
    </fill>
    <fill>
      <gradientFill type="path" left="0.5" right="0.5" top="0.5" bottom="0.5">
        <stop position="0">
          <color theme="1" tint="0.1490218817712943"/>
        </stop>
        <stop position="1">
          <color theme="1" tint="0.49803155613879818"/>
        </stop>
      </gradientFill>
    </fill>
    <fill>
      <gradientFill degree="270">
        <stop position="0">
          <color theme="6" tint="0.80001220740379042"/>
        </stop>
        <stop position="1">
          <color theme="6" tint="0.40000610370189521"/>
        </stop>
      </gradientFill>
    </fill>
    <fill>
      <gradientFill degree="90">
        <stop position="0">
          <color theme="6" tint="0.80001220740379042"/>
        </stop>
        <stop position="1">
          <color theme="6" tint="0.40000610370189521"/>
        </stop>
      </gradient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FFFFCC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FFFFCC"/>
      </patternFill>
    </fill>
    <fill>
      <patternFill patternType="solid">
        <fgColor theme="0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5" fillId="6" borderId="3" xfId="1" applyFont="1" applyFill="1" applyBorder="1" applyAlignment="1" applyProtection="1">
      <alignment horizontal="right" vertical="center"/>
      <protection locked="0"/>
    </xf>
    <xf numFmtId="0" fontId="7" fillId="0" borderId="0" xfId="1" applyFont="1" applyAlignment="1">
      <alignment horizontal="right" vertical="center" wrapText="1"/>
    </xf>
    <xf numFmtId="0" fontId="4" fillId="7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vertical="center"/>
    </xf>
    <xf numFmtId="0" fontId="5" fillId="6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wrapText="1"/>
    </xf>
    <xf numFmtId="0" fontId="5" fillId="2" borderId="2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12" fillId="11" borderId="2" xfId="1" applyFont="1" applyFill="1" applyBorder="1" applyAlignment="1">
      <alignment vertical="center" wrapText="1"/>
    </xf>
    <xf numFmtId="0" fontId="10" fillId="10" borderId="13" xfId="0" applyFont="1" applyFill="1" applyBorder="1"/>
    <xf numFmtId="0" fontId="11" fillId="2" borderId="2" xfId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vertical="center"/>
    </xf>
    <xf numFmtId="0" fontId="11" fillId="13" borderId="0" xfId="1" applyFont="1" applyFill="1" applyAlignment="1">
      <alignment vertical="center" wrapText="1"/>
    </xf>
    <xf numFmtId="0" fontId="13" fillId="12" borderId="0" xfId="0" applyFont="1" applyFill="1" applyAlignment="1">
      <alignment wrapText="1"/>
    </xf>
    <xf numFmtId="164" fontId="5" fillId="13" borderId="8" xfId="1" applyNumberFormat="1" applyFont="1" applyFill="1" applyBorder="1" applyAlignment="1">
      <alignment vertical="center"/>
    </xf>
    <xf numFmtId="164" fontId="5" fillId="13" borderId="14" xfId="1" applyNumberFormat="1" applyFont="1" applyFill="1" applyBorder="1" applyAlignment="1">
      <alignment vertical="center"/>
    </xf>
    <xf numFmtId="1" fontId="6" fillId="0" borderId="3" xfId="0" applyNumberFormat="1" applyFont="1" applyBorder="1" applyAlignment="1">
      <alignment horizontal="center" vertical="center" wrapText="1"/>
    </xf>
    <xf numFmtId="1" fontId="14" fillId="7" borderId="2" xfId="1" applyNumberFormat="1" applyFont="1" applyFill="1" applyBorder="1" applyAlignment="1">
      <alignment horizontal="right" vertical="center"/>
    </xf>
    <xf numFmtId="0" fontId="15" fillId="8" borderId="12" xfId="0" applyFont="1" applyFill="1" applyBorder="1"/>
    <xf numFmtId="0" fontId="15" fillId="9" borderId="10" xfId="0" applyFont="1" applyFill="1" applyBorder="1"/>
    <xf numFmtId="0" fontId="18" fillId="0" borderId="0" xfId="0" applyFont="1"/>
    <xf numFmtId="0" fontId="19" fillId="0" borderId="0" xfId="0" applyFont="1"/>
    <xf numFmtId="0" fontId="16" fillId="0" borderId="0" xfId="1" applyFont="1" applyAlignment="1">
      <alignment horizontal="right"/>
    </xf>
    <xf numFmtId="0" fontId="16" fillId="0" borderId="0" xfId="1" applyFont="1" applyAlignment="1">
      <alignment horizontal="right" vertical="center" wrapText="1"/>
    </xf>
    <xf numFmtId="0" fontId="4" fillId="7" borderId="2" xfId="1" applyFont="1" applyFill="1" applyBorder="1" applyAlignment="1">
      <alignment horizontal="left" vertical="center"/>
    </xf>
    <xf numFmtId="0" fontId="4" fillId="7" borderId="10" xfId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  <xf numFmtId="164" fontId="4" fillId="14" borderId="2" xfId="1" applyNumberFormat="1" applyFont="1" applyFill="1" applyBorder="1" applyAlignment="1">
      <alignment horizontal="right" vertical="center"/>
    </xf>
    <xf numFmtId="0" fontId="4" fillId="7" borderId="3" xfId="1" applyFont="1" applyFill="1" applyBorder="1" applyAlignment="1">
      <alignment horizontal="right" vertical="center"/>
    </xf>
    <xf numFmtId="0" fontId="4" fillId="7" borderId="3" xfId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5" fillId="11" borderId="13" xfId="1" applyFont="1" applyFill="1" applyBorder="1" applyAlignment="1">
      <alignment vertical="center" wrapText="1"/>
    </xf>
    <xf numFmtId="164" fontId="5" fillId="11" borderId="15" xfId="1" applyNumberFormat="1" applyFont="1" applyFill="1" applyBorder="1" applyAlignment="1">
      <alignment vertical="center"/>
    </xf>
    <xf numFmtId="0" fontId="5" fillId="11" borderId="3" xfId="1" applyFont="1" applyFill="1" applyBorder="1" applyAlignment="1" applyProtection="1">
      <alignment horizontal="right" vertical="center"/>
      <protection locked="0"/>
    </xf>
    <xf numFmtId="0" fontId="5" fillId="6" borderId="2" xfId="1" applyFont="1" applyFill="1" applyBorder="1" applyAlignment="1" applyProtection="1">
      <alignment horizontal="right" vertical="center"/>
      <protection locked="0"/>
    </xf>
    <xf numFmtId="0" fontId="25" fillId="10" borderId="2" xfId="0" applyFont="1" applyFill="1" applyBorder="1" applyAlignment="1">
      <alignment wrapText="1"/>
    </xf>
    <xf numFmtId="164" fontId="14" fillId="14" borderId="2" xfId="1" applyNumberFormat="1" applyFont="1" applyFill="1" applyBorder="1" applyAlignment="1">
      <alignment horizontal="right" vertical="center"/>
    </xf>
    <xf numFmtId="0" fontId="26" fillId="15" borderId="9" xfId="0" applyFont="1" applyFill="1" applyBorder="1" applyAlignment="1">
      <alignment horizontal="left" vertical="center"/>
    </xf>
    <xf numFmtId="164" fontId="5" fillId="2" borderId="12" xfId="1" applyNumberFormat="1" applyFont="1" applyFill="1" applyBorder="1" applyAlignment="1">
      <alignment vertical="center"/>
    </xf>
    <xf numFmtId="0" fontId="28" fillId="11" borderId="13" xfId="1" applyFont="1" applyFill="1" applyBorder="1" applyAlignment="1">
      <alignment vertical="center" wrapText="1"/>
    </xf>
    <xf numFmtId="164" fontId="28" fillId="11" borderId="15" xfId="1" applyNumberFormat="1" applyFont="1" applyFill="1" applyBorder="1" applyAlignment="1">
      <alignment vertical="center"/>
    </xf>
    <xf numFmtId="164" fontId="28" fillId="11" borderId="12" xfId="1" applyNumberFormat="1" applyFont="1" applyFill="1" applyBorder="1" applyAlignment="1">
      <alignment vertical="center"/>
    </xf>
    <xf numFmtId="0" fontId="28" fillId="11" borderId="3" xfId="1" applyFont="1" applyFill="1" applyBorder="1" applyAlignment="1">
      <alignment horizontal="right" vertical="center"/>
    </xf>
    <xf numFmtId="0" fontId="29" fillId="10" borderId="9" xfId="0" applyFont="1" applyFill="1" applyBorder="1" applyAlignment="1">
      <alignment wrapText="1"/>
    </xf>
    <xf numFmtId="0" fontId="5" fillId="17" borderId="2" xfId="1" applyFont="1" applyFill="1" applyBorder="1" applyAlignment="1">
      <alignment vertical="center" wrapText="1"/>
    </xf>
    <xf numFmtId="0" fontId="4" fillId="7" borderId="12" xfId="1" applyFont="1" applyFill="1" applyBorder="1" applyAlignment="1">
      <alignment horizontal="left" vertical="center"/>
    </xf>
    <xf numFmtId="0" fontId="26" fillId="1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7" borderId="0" xfId="1" applyFont="1" applyFill="1" applyAlignment="1">
      <alignment horizontal="left" vertical="center"/>
    </xf>
    <xf numFmtId="0" fontId="31" fillId="18" borderId="2" xfId="1" applyFont="1" applyFill="1" applyBorder="1" applyAlignment="1">
      <alignment horizontal="left" vertical="center" wrapText="1"/>
    </xf>
    <xf numFmtId="0" fontId="31" fillId="15" borderId="2" xfId="1" applyFont="1" applyFill="1" applyBorder="1" applyAlignment="1">
      <alignment horizontal="left" vertical="center"/>
    </xf>
    <xf numFmtId="0" fontId="31" fillId="18" borderId="3" xfId="1" applyFont="1" applyFill="1" applyBorder="1" applyAlignment="1">
      <alignment horizontal="left" vertical="center"/>
    </xf>
    <xf numFmtId="0" fontId="32" fillId="19" borderId="3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2" fillId="0" borderId="2" xfId="0" applyFont="1" applyBorder="1"/>
    <xf numFmtId="164" fontId="5" fillId="20" borderId="3" xfId="1" applyNumberFormat="1" applyFont="1" applyFill="1" applyBorder="1" applyAlignment="1">
      <alignment vertical="center"/>
    </xf>
    <xf numFmtId="0" fontId="4" fillId="7" borderId="9" xfId="1" applyFont="1" applyFill="1" applyBorder="1" applyAlignment="1">
      <alignment horizontal="right" vertical="center"/>
    </xf>
    <xf numFmtId="164" fontId="5" fillId="6" borderId="11" xfId="1" applyNumberFormat="1" applyFont="1" applyFill="1" applyBorder="1" applyAlignment="1">
      <alignment vertical="center"/>
    </xf>
    <xf numFmtId="0" fontId="28" fillId="11" borderId="11" xfId="1" applyFont="1" applyFill="1" applyBorder="1" applyAlignment="1">
      <alignment horizontal="right" vertical="center"/>
    </xf>
    <xf numFmtId="0" fontId="4" fillId="7" borderId="11" xfId="1" applyFont="1" applyFill="1" applyBorder="1" applyAlignment="1">
      <alignment horizontal="right" vertical="center"/>
    </xf>
    <xf numFmtId="0" fontId="5" fillId="11" borderId="11" xfId="1" applyFont="1" applyFill="1" applyBorder="1" applyAlignment="1" applyProtection="1">
      <alignment horizontal="right" vertical="center"/>
      <protection locked="0"/>
    </xf>
    <xf numFmtId="1" fontId="14" fillId="7" borderId="9" xfId="1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9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wrapText="1"/>
    </xf>
    <xf numFmtId="0" fontId="0" fillId="0" borderId="2" xfId="0" applyBorder="1"/>
    <xf numFmtId="164" fontId="30" fillId="16" borderId="2" xfId="1" applyNumberFormat="1" applyFont="1" applyFill="1" applyBorder="1" applyAlignment="1">
      <alignment vertical="center"/>
    </xf>
    <xf numFmtId="0" fontId="9" fillId="0" borderId="2" xfId="0" applyFont="1" applyBorder="1"/>
    <xf numFmtId="164" fontId="0" fillId="12" borderId="2" xfId="0" applyNumberFormat="1" applyFill="1" applyBorder="1"/>
    <xf numFmtId="165" fontId="6" fillId="0" borderId="2" xfId="0" applyNumberFormat="1" applyFont="1" applyBorder="1" applyAlignment="1">
      <alignment horizontal="right" vertical="center" wrapText="1"/>
    </xf>
    <xf numFmtId="0" fontId="33" fillId="21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36" fillId="3" borderId="1" xfId="1" applyFont="1" applyFill="1" applyBorder="1" applyAlignment="1">
      <alignment horizontal="center" vertical="center" wrapText="1"/>
    </xf>
    <xf numFmtId="0" fontId="36" fillId="3" borderId="7" xfId="1" applyFont="1" applyFill="1" applyBorder="1" applyAlignment="1">
      <alignment horizontal="center" vertical="center" wrapText="1"/>
    </xf>
    <xf numFmtId="0" fontId="37" fillId="7" borderId="10" xfId="1" applyFont="1" applyFill="1" applyBorder="1" applyAlignment="1">
      <alignment horizontal="center" vertical="center"/>
    </xf>
    <xf numFmtId="0" fontId="36" fillId="10" borderId="7" xfId="1" applyFont="1" applyFill="1" applyBorder="1" applyAlignment="1">
      <alignment horizontal="center" vertical="center" wrapText="1"/>
    </xf>
    <xf numFmtId="0" fontId="37" fillId="7" borderId="2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 wrapText="1"/>
    </xf>
    <xf numFmtId="0" fontId="38" fillId="2" borderId="2" xfId="1" applyFont="1" applyFill="1" applyBorder="1" applyAlignment="1">
      <alignment vertical="center" wrapText="1"/>
    </xf>
    <xf numFmtId="0" fontId="36" fillId="2" borderId="2" xfId="1" applyFont="1" applyFill="1" applyBorder="1" applyAlignment="1">
      <alignment horizontal="center" vertical="center" wrapText="1"/>
    </xf>
    <xf numFmtId="0" fontId="37" fillId="7" borderId="23" xfId="1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vertical="center" wrapText="1"/>
    </xf>
    <xf numFmtId="0" fontId="39" fillId="13" borderId="0" xfId="1" applyFont="1" applyFill="1" applyAlignment="1">
      <alignment vertical="center" wrapText="1"/>
    </xf>
    <xf numFmtId="0" fontId="18" fillId="0" borderId="0" xfId="0" applyFont="1" applyAlignment="1">
      <alignment wrapText="1"/>
    </xf>
    <xf numFmtId="0" fontId="17" fillId="0" borderId="0" xfId="2" applyFont="1" applyFill="1" applyBorder="1" applyAlignment="1" applyProtection="1">
      <alignment horizontal="left" vertical="center"/>
    </xf>
    <xf numFmtId="0" fontId="38" fillId="2" borderId="3" xfId="1" applyFont="1" applyFill="1" applyBorder="1" applyAlignment="1">
      <alignment vertical="center" wrapText="1"/>
    </xf>
    <xf numFmtId="0" fontId="37" fillId="2" borderId="3" xfId="1" applyFont="1" applyFill="1" applyBorder="1" applyAlignment="1">
      <alignment horizontal="center" vertical="center" wrapText="1"/>
    </xf>
    <xf numFmtId="0" fontId="36" fillId="10" borderId="24" xfId="1" applyFont="1" applyFill="1" applyBorder="1" applyAlignment="1">
      <alignment horizontal="center" vertical="center" wrapText="1"/>
    </xf>
    <xf numFmtId="0" fontId="4" fillId="18" borderId="3" xfId="1" applyFont="1" applyFill="1" applyBorder="1" applyAlignment="1">
      <alignment horizontal="left" vertical="center"/>
    </xf>
    <xf numFmtId="0" fontId="4" fillId="18" borderId="3" xfId="1" applyFont="1" applyFill="1" applyBorder="1" applyAlignment="1">
      <alignment horizontal="right" vertical="center"/>
    </xf>
    <xf numFmtId="164" fontId="4" fillId="15" borderId="2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 wrapText="1"/>
    </xf>
    <xf numFmtId="0" fontId="40" fillId="18" borderId="2" xfId="1" applyFont="1" applyFill="1" applyBorder="1" applyAlignment="1">
      <alignment horizontal="left" vertical="center"/>
    </xf>
    <xf numFmtId="0" fontId="37" fillId="7" borderId="25" xfId="1" applyFont="1" applyFill="1" applyBorder="1" applyAlignment="1">
      <alignment horizontal="center" vertical="center"/>
    </xf>
    <xf numFmtId="0" fontId="37" fillId="7" borderId="12" xfId="1" applyFont="1" applyFill="1" applyBorder="1" applyAlignment="1">
      <alignment horizontal="center" vertical="center"/>
    </xf>
    <xf numFmtId="0" fontId="41" fillId="2" borderId="2" xfId="1" applyFont="1" applyFill="1" applyBorder="1" applyAlignment="1">
      <alignment vertical="center" wrapText="1"/>
    </xf>
    <xf numFmtId="0" fontId="42" fillId="21" borderId="2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7" fillId="7" borderId="14" xfId="1" applyFont="1" applyFill="1" applyBorder="1" applyAlignment="1">
      <alignment horizontal="center" vertical="center"/>
    </xf>
    <xf numFmtId="0" fontId="37" fillId="7" borderId="6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right" vertical="center"/>
    </xf>
    <xf numFmtId="0" fontId="34" fillId="0" borderId="2" xfId="0" applyFont="1" applyBorder="1" applyAlignment="1">
      <alignment horizontal="center" wrapText="1"/>
    </xf>
    <xf numFmtId="0" fontId="42" fillId="21" borderId="5" xfId="0" applyFont="1" applyFill="1" applyBorder="1" applyAlignment="1">
      <alignment horizontal="left" vertical="center" wrapText="1"/>
    </xf>
    <xf numFmtId="0" fontId="2" fillId="22" borderId="2" xfId="0" applyFont="1" applyFill="1" applyBorder="1" applyAlignment="1">
      <alignment horizontal="right" vertical="center"/>
    </xf>
    <xf numFmtId="0" fontId="2" fillId="22" borderId="0" xfId="0" applyFont="1" applyFill="1" applyAlignment="1">
      <alignment horizontal="right" vertical="center"/>
    </xf>
    <xf numFmtId="0" fontId="20" fillId="0" borderId="26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7" fillId="0" borderId="0" xfId="2" applyFont="1" applyFill="1" applyBorder="1" applyAlignment="1" applyProtection="1">
      <alignment horizontal="center" vertical="center"/>
    </xf>
    <xf numFmtId="0" fontId="15" fillId="9" borderId="2" xfId="0" applyFont="1" applyFill="1" applyBorder="1" applyAlignment="1">
      <alignment horizontal="center" wrapText="1"/>
    </xf>
    <xf numFmtId="0" fontId="16" fillId="0" borderId="0" xfId="1" applyFont="1" applyAlignment="1">
      <alignment horizontal="right"/>
    </xf>
    <xf numFmtId="0" fontId="16" fillId="0" borderId="0" xfId="1" applyFont="1" applyAlignment="1">
      <alignment horizontal="right" vertical="center" wrapText="1"/>
    </xf>
    <xf numFmtId="0" fontId="15" fillId="9" borderId="0" xfId="0" applyFont="1" applyFill="1" applyAlignment="1">
      <alignment horizontal="center"/>
    </xf>
    <xf numFmtId="164" fontId="15" fillId="9" borderId="2" xfId="0" applyNumberFormat="1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4" fillId="7" borderId="10" xfId="1" applyFont="1" applyFill="1" applyBorder="1" applyAlignment="1">
      <alignment horizontal="lef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7" xfId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12" borderId="19" xfId="0" applyFill="1" applyBorder="1"/>
    <xf numFmtId="0" fontId="4" fillId="7" borderId="2" xfId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wrapText="1"/>
    </xf>
    <xf numFmtId="0" fontId="15" fillId="8" borderId="0" xfId="0" applyFont="1" applyFill="1" applyAlignment="1">
      <alignment horizontal="center"/>
    </xf>
    <xf numFmtId="0" fontId="21" fillId="3" borderId="4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vertical="center" wrapText="1"/>
    </xf>
    <xf numFmtId="0" fontId="39" fillId="2" borderId="6" xfId="1" applyFont="1" applyFill="1" applyBorder="1" applyAlignment="1">
      <alignment vertical="center" wrapText="1"/>
    </xf>
    <xf numFmtId="0" fontId="34" fillId="0" borderId="0" xfId="0" applyFont="1" applyAlignment="1">
      <alignment horizontal="center" wrapText="1"/>
    </xf>
    <xf numFmtId="0" fontId="0" fillId="0" borderId="0" xfId="0"/>
    <xf numFmtId="0" fontId="16" fillId="0" borderId="0" xfId="1" applyFont="1" applyAlignment="1">
      <alignment horizontal="left"/>
    </xf>
    <xf numFmtId="0" fontId="16" fillId="0" borderId="0" xfId="1" applyFont="1" applyAlignment="1">
      <alignment horizontal="left" vertical="center" wrapText="1"/>
    </xf>
    <xf numFmtId="0" fontId="4" fillId="7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colors>
    <mruColors>
      <color rgb="FF435422"/>
      <color rgb="FFFFFFFF"/>
      <color rgb="FF91B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168372</xdr:colOff>
      <xdr:row>0</xdr:row>
      <xdr:rowOff>49067</xdr:rowOff>
    </xdr:from>
    <xdr:to>
      <xdr:col>1</xdr:col>
      <xdr:colOff>180589</xdr:colOff>
      <xdr:row>0</xdr:row>
      <xdr:rowOff>425660</xdr:rowOff>
    </xdr:to>
    <xdr:pic>
      <xdr:nvPicPr>
        <xdr:cNvPr id="229" name="Рисунок 228" descr="https://klonsazhentsy.ru/uploads/s/e/k/s/eks6unr0qkqc/img/full_EQpvuVDt.pn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372" y="49067"/>
          <a:ext cx="1589134" cy="376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311</xdr:row>
      <xdr:rowOff>0</xdr:rowOff>
    </xdr:from>
    <xdr:to>
      <xdr:col>0</xdr:col>
      <xdr:colOff>304800</xdr:colOff>
      <xdr:row>311</xdr:row>
      <xdr:rowOff>304800</xdr:rowOff>
    </xdr:to>
    <xdr:sp macro="" textlink="">
      <xdr:nvSpPr>
        <xdr:cNvPr id="1026" name="AutoShape 2" descr="https://shop-gardenplants.ru/upload/iblock/d9e/d9e7ff4e299fd6527b2686a552af108c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459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214</xdr:row>
      <xdr:rowOff>0</xdr:rowOff>
    </xdr:from>
    <xdr:to>
      <xdr:col>15</xdr:col>
      <xdr:colOff>304800</xdr:colOff>
      <xdr:row>214</xdr:row>
      <xdr:rowOff>304800</xdr:rowOff>
    </xdr:to>
    <xdr:sp macro="" textlink="">
      <xdr:nvSpPr>
        <xdr:cNvPr id="31" name="AutoShape 3" descr="Гейхера Берри Мармелад (Berry Marmalade)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38652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214</xdr:row>
      <xdr:rowOff>0</xdr:rowOff>
    </xdr:from>
    <xdr:to>
      <xdr:col>15</xdr:col>
      <xdr:colOff>304800</xdr:colOff>
      <xdr:row>214</xdr:row>
      <xdr:rowOff>304800</xdr:rowOff>
    </xdr:to>
    <xdr:sp macro="" textlink="">
      <xdr:nvSpPr>
        <xdr:cNvPr id="1028" name="AutoShape 4" descr="Гейхера Берри Мармелад (Berry Marmalade)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38652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227</xdr:row>
      <xdr:rowOff>0</xdr:rowOff>
    </xdr:from>
    <xdr:to>
      <xdr:col>15</xdr:col>
      <xdr:colOff>304800</xdr:colOff>
      <xdr:row>227</xdr:row>
      <xdr:rowOff>304800</xdr:rowOff>
    </xdr:to>
    <xdr:sp macro="" textlink="">
      <xdr:nvSpPr>
        <xdr:cNvPr id="1029" name="AutoShape 5" descr="Гейхера Берри Мармелад (Berry Marmalade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452774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215</xdr:row>
      <xdr:rowOff>0</xdr:rowOff>
    </xdr:from>
    <xdr:to>
      <xdr:col>14</xdr:col>
      <xdr:colOff>304800</xdr:colOff>
      <xdr:row>215</xdr:row>
      <xdr:rowOff>304800</xdr:rowOff>
    </xdr:to>
    <xdr:sp macro="" textlink="">
      <xdr:nvSpPr>
        <xdr:cNvPr id="1030" name="AutoShape 6" descr="https://zsonline.ru/upload/iblock/b25/b2502a8d7b3c3d898e8950d33f19a68f.jp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393719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206</xdr:row>
      <xdr:rowOff>0</xdr:rowOff>
    </xdr:from>
    <xdr:to>
      <xdr:col>14</xdr:col>
      <xdr:colOff>304800</xdr:colOff>
      <xdr:row>206</xdr:row>
      <xdr:rowOff>304800</xdr:rowOff>
    </xdr:to>
    <xdr:sp macro="" textlink="">
      <xdr:nvSpPr>
        <xdr:cNvPr id="1031" name="AutoShape 7" descr="https://zsonline.ru/upload/iblock/b25/b2502a8d7b3c3d898e8950d33f19a68f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328949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206</xdr:row>
      <xdr:rowOff>0</xdr:rowOff>
    </xdr:from>
    <xdr:to>
      <xdr:col>13</xdr:col>
      <xdr:colOff>304800</xdr:colOff>
      <xdr:row>206</xdr:row>
      <xdr:rowOff>304800</xdr:rowOff>
    </xdr:to>
    <xdr:sp macro="" textlink="">
      <xdr:nvSpPr>
        <xdr:cNvPr id="1032" name="AutoShape 8" descr="https://zsonline.ru/upload/iblock/b25/b2502a8d7b3c3d898e8950d33f19a68f.jp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328949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251</xdr:row>
      <xdr:rowOff>0</xdr:rowOff>
    </xdr:from>
    <xdr:to>
      <xdr:col>14</xdr:col>
      <xdr:colOff>304800</xdr:colOff>
      <xdr:row>251</xdr:row>
      <xdr:rowOff>304800</xdr:rowOff>
    </xdr:to>
    <xdr:sp macro="" textlink="">
      <xdr:nvSpPr>
        <xdr:cNvPr id="226" name="AutoShape 1" descr="https://myflowersdream.ru/uploads/s/2/c/g/2cghzybg9zbp/img/autocrop/0f45b2333c0b16cddc5b5303f4197367.jpg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250</xdr:row>
      <xdr:rowOff>0</xdr:rowOff>
    </xdr:from>
    <xdr:to>
      <xdr:col>15</xdr:col>
      <xdr:colOff>304800</xdr:colOff>
      <xdr:row>250</xdr:row>
      <xdr:rowOff>304800</xdr:rowOff>
    </xdr:to>
    <xdr:sp macro="" textlink="">
      <xdr:nvSpPr>
        <xdr:cNvPr id="228" name="AutoShape 3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60030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250</xdr:row>
      <xdr:rowOff>0</xdr:rowOff>
    </xdr:from>
    <xdr:to>
      <xdr:col>14</xdr:col>
      <xdr:colOff>304800</xdr:colOff>
      <xdr:row>250</xdr:row>
      <xdr:rowOff>304800</xdr:rowOff>
    </xdr:to>
    <xdr:sp macro="" textlink="">
      <xdr:nvSpPr>
        <xdr:cNvPr id="230" name="AutoShape 4" descr="https://gazony.ru/upload/iblock/e22/e22716ddede41005f8e3e019889d5a8f.jpg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60030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606136</xdr:colOff>
      <xdr:row>243</xdr:row>
      <xdr:rowOff>348095</xdr:rowOff>
    </xdr:from>
    <xdr:to>
      <xdr:col>16</xdr:col>
      <xdr:colOff>610946</xdr:colOff>
      <xdr:row>246</xdr:row>
      <xdr:rowOff>395240</xdr:rowOff>
    </xdr:to>
    <xdr:sp macro="" textlink="">
      <xdr:nvSpPr>
        <xdr:cNvPr id="231" name="AutoShape 5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0850803" y="155849012"/>
          <a:ext cx="2290810" cy="2237895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251</xdr:row>
      <xdr:rowOff>0</xdr:rowOff>
    </xdr:from>
    <xdr:to>
      <xdr:col>15</xdr:col>
      <xdr:colOff>304800</xdr:colOff>
      <xdr:row>251</xdr:row>
      <xdr:rowOff>304800</xdr:rowOff>
    </xdr:to>
    <xdr:sp macro="" textlink="">
      <xdr:nvSpPr>
        <xdr:cNvPr id="232" name="AutoShape 6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246</xdr:row>
      <xdr:rowOff>0</xdr:rowOff>
    </xdr:from>
    <xdr:to>
      <xdr:col>15</xdr:col>
      <xdr:colOff>304800</xdr:colOff>
      <xdr:row>246</xdr:row>
      <xdr:rowOff>304800</xdr:rowOff>
    </xdr:to>
    <xdr:sp macro="" textlink="">
      <xdr:nvSpPr>
        <xdr:cNvPr id="233" name="AutoShape 7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5779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243</xdr:row>
      <xdr:rowOff>0</xdr:rowOff>
    </xdr:from>
    <xdr:to>
      <xdr:col>14</xdr:col>
      <xdr:colOff>304800</xdr:colOff>
      <xdr:row>243</xdr:row>
      <xdr:rowOff>304800</xdr:rowOff>
    </xdr:to>
    <xdr:sp macro="" textlink="">
      <xdr:nvSpPr>
        <xdr:cNvPr id="237" name="AutoShape 8" descr="https://fermilon.ru/wp-content/uploads/2019/11/image001-110.jpg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555009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167</xdr:row>
      <xdr:rowOff>0</xdr:rowOff>
    </xdr:from>
    <xdr:to>
      <xdr:col>14</xdr:col>
      <xdr:colOff>304800</xdr:colOff>
      <xdr:row>167</xdr:row>
      <xdr:rowOff>304800</xdr:rowOff>
    </xdr:to>
    <xdr:sp macro="" textlink="">
      <xdr:nvSpPr>
        <xdr:cNvPr id="2049" name="AutoShape 1" descr="https://selcdn.fedsp.com/mem/11/40251/1df5aa5672deb49b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061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167</xdr:row>
      <xdr:rowOff>0</xdr:rowOff>
    </xdr:from>
    <xdr:to>
      <xdr:col>14</xdr:col>
      <xdr:colOff>304800</xdr:colOff>
      <xdr:row>167</xdr:row>
      <xdr:rowOff>304800</xdr:rowOff>
    </xdr:to>
    <xdr:sp macro="" textlink="">
      <xdr:nvSpPr>
        <xdr:cNvPr id="2050" name="AutoShape 2" descr="https://selcdn.fedsp.com/mem/11/40251/1df5aa5672deb49b.jpg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061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167</xdr:row>
      <xdr:rowOff>0</xdr:rowOff>
    </xdr:from>
    <xdr:to>
      <xdr:col>14</xdr:col>
      <xdr:colOff>304800</xdr:colOff>
      <xdr:row>167</xdr:row>
      <xdr:rowOff>304800</xdr:rowOff>
    </xdr:to>
    <xdr:sp macro="" textlink="">
      <xdr:nvSpPr>
        <xdr:cNvPr id="2051" name="AutoShape 3" descr="https://mygardenia.ru/uploads/product/2900/2908/Heucherella-Fire-Frost-1.jpg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061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167</xdr:row>
      <xdr:rowOff>0</xdr:rowOff>
    </xdr:from>
    <xdr:to>
      <xdr:col>14</xdr:col>
      <xdr:colOff>304800</xdr:colOff>
      <xdr:row>167</xdr:row>
      <xdr:rowOff>304800</xdr:rowOff>
    </xdr:to>
    <xdr:sp macro="" textlink="">
      <xdr:nvSpPr>
        <xdr:cNvPr id="2052" name="AutoShape 4" descr="https://mygardenia.ru/uploads/product/2900/2908/Heucherella-Fire-Frost-1.jpg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061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253</xdr:row>
      <xdr:rowOff>0</xdr:rowOff>
    </xdr:from>
    <xdr:to>
      <xdr:col>15</xdr:col>
      <xdr:colOff>304800</xdr:colOff>
      <xdr:row>253</xdr:row>
      <xdr:rowOff>304800</xdr:rowOff>
    </xdr:to>
    <xdr:sp macro="" textlink="">
      <xdr:nvSpPr>
        <xdr:cNvPr id="2055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644544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304800</xdr:colOff>
      <xdr:row>249</xdr:row>
      <xdr:rowOff>304800</xdr:rowOff>
    </xdr:to>
    <xdr:sp macro="" textlink="">
      <xdr:nvSpPr>
        <xdr:cNvPr id="234" name="AutoShape 1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385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304800</xdr:colOff>
      <xdr:row>249</xdr:row>
      <xdr:rowOff>304800</xdr:rowOff>
    </xdr:to>
    <xdr:sp macro="" textlink="">
      <xdr:nvSpPr>
        <xdr:cNvPr id="235" name="AutoShape 2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385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148167</xdr:colOff>
      <xdr:row>248</xdr:row>
      <xdr:rowOff>296334</xdr:rowOff>
    </xdr:from>
    <xdr:to>
      <xdr:col>14</xdr:col>
      <xdr:colOff>452967</xdr:colOff>
      <xdr:row>248</xdr:row>
      <xdr:rowOff>601134</xdr:rowOff>
    </xdr:to>
    <xdr:sp macro="" textlink="">
      <xdr:nvSpPr>
        <xdr:cNvPr id="236" name="AutoShape 3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1345334" y="15896166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335</xdr:row>
      <xdr:rowOff>0</xdr:rowOff>
    </xdr:from>
    <xdr:to>
      <xdr:col>0</xdr:col>
      <xdr:colOff>304800</xdr:colOff>
      <xdr:row>335</xdr:row>
      <xdr:rowOff>304800</xdr:rowOff>
    </xdr:to>
    <xdr:sp macro="" textlink="">
      <xdr:nvSpPr>
        <xdr:cNvPr id="60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34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343</xdr:row>
      <xdr:rowOff>0</xdr:rowOff>
    </xdr:from>
    <xdr:to>
      <xdr:col>0</xdr:col>
      <xdr:colOff>304800</xdr:colOff>
      <xdr:row>343</xdr:row>
      <xdr:rowOff>304800</xdr:rowOff>
    </xdr:to>
    <xdr:sp macro="" textlink="">
      <xdr:nvSpPr>
        <xdr:cNvPr id="2057" name="AutoShape 3" descr="https://www.cloverhome.nl/wp-content/uploads/2016/05/Colour_garden_rhododendrons_madame_masson.jpg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5450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249</xdr:row>
      <xdr:rowOff>0</xdr:rowOff>
    </xdr:from>
    <xdr:to>
      <xdr:col>15</xdr:col>
      <xdr:colOff>304800</xdr:colOff>
      <xdr:row>249</xdr:row>
      <xdr:rowOff>304800</xdr:rowOff>
    </xdr:to>
    <xdr:sp macro="" textlink="">
      <xdr:nvSpPr>
        <xdr:cNvPr id="271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59385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248</xdr:row>
      <xdr:rowOff>0</xdr:rowOff>
    </xdr:from>
    <xdr:to>
      <xdr:col>15</xdr:col>
      <xdr:colOff>304800</xdr:colOff>
      <xdr:row>248</xdr:row>
      <xdr:rowOff>304800</xdr:rowOff>
    </xdr:to>
    <xdr:sp macro="" textlink="">
      <xdr:nvSpPr>
        <xdr:cNvPr id="272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5866533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250</xdr:row>
      <xdr:rowOff>0</xdr:rowOff>
    </xdr:from>
    <xdr:to>
      <xdr:col>15</xdr:col>
      <xdr:colOff>304800</xdr:colOff>
      <xdr:row>250</xdr:row>
      <xdr:rowOff>304800</xdr:rowOff>
    </xdr:to>
    <xdr:sp macro="" textlink="">
      <xdr:nvSpPr>
        <xdr:cNvPr id="262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60030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252</xdr:row>
      <xdr:rowOff>0</xdr:rowOff>
    </xdr:from>
    <xdr:to>
      <xdr:col>15</xdr:col>
      <xdr:colOff>304800</xdr:colOff>
      <xdr:row>252</xdr:row>
      <xdr:rowOff>304800</xdr:rowOff>
    </xdr:to>
    <xdr:sp macro="" textlink="">
      <xdr:nvSpPr>
        <xdr:cNvPr id="263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304800</xdr:colOff>
      <xdr:row>251</xdr:row>
      <xdr:rowOff>304800</xdr:rowOff>
    </xdr:to>
    <xdr:sp macro="" textlink="">
      <xdr:nvSpPr>
        <xdr:cNvPr id="34" name="AutoShape 1" descr="https://shop.plantship.ru/wp-content/uploads/2021/03/hydrangea-paniculata-skyfall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3038667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292</xdr:row>
      <xdr:rowOff>0</xdr:rowOff>
    </xdr:from>
    <xdr:to>
      <xdr:col>15</xdr:col>
      <xdr:colOff>304800</xdr:colOff>
      <xdr:row>292</xdr:row>
      <xdr:rowOff>304800</xdr:rowOff>
    </xdr:to>
    <xdr:sp macro="" textlink="">
      <xdr:nvSpPr>
        <xdr:cNvPr id="39" name="AutoShape 4" descr="https://selcdn.fedsp.com/cassiopeia/13/688077/1b85e45ae834cf6f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72561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330</xdr:row>
      <xdr:rowOff>0</xdr:rowOff>
    </xdr:from>
    <xdr:to>
      <xdr:col>16</xdr:col>
      <xdr:colOff>304800</xdr:colOff>
      <xdr:row>330</xdr:row>
      <xdr:rowOff>304800</xdr:rowOff>
    </xdr:to>
    <xdr:sp macro="" textlink="">
      <xdr:nvSpPr>
        <xdr:cNvPr id="38" name="AutoShape 1" descr="https://img3.procvetok.com/crop/w800h600/65/82/658290673d6bd69dddb55f7036569d0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24833" y="195580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73</xdr:row>
      <xdr:rowOff>0</xdr:rowOff>
    </xdr:from>
    <xdr:to>
      <xdr:col>14</xdr:col>
      <xdr:colOff>304800</xdr:colOff>
      <xdr:row>73</xdr:row>
      <xdr:rowOff>304800</xdr:rowOff>
    </xdr:to>
    <xdr:sp macro="" textlink="">
      <xdr:nvSpPr>
        <xdr:cNvPr id="77" name="AutoShape 2" descr="https://xn--80aikl5af8e.xn--p1ai/assets/images/default/1530/sazhency-ezhevika-loh-tej-2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5283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71</xdr:row>
      <xdr:rowOff>0</xdr:rowOff>
    </xdr:from>
    <xdr:to>
      <xdr:col>15</xdr:col>
      <xdr:colOff>304800</xdr:colOff>
      <xdr:row>71</xdr:row>
      <xdr:rowOff>304800</xdr:rowOff>
    </xdr:to>
    <xdr:sp macro="" textlink="">
      <xdr:nvSpPr>
        <xdr:cNvPr id="84" name="AutoShape 6" descr="https://xn--80aeidvfnkbvf2d7cb.xn--p1ai/catalog/product/ezhevika-chester-n2-w800-h800.jp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50577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217</xdr:row>
      <xdr:rowOff>0</xdr:rowOff>
    </xdr:from>
    <xdr:to>
      <xdr:col>14</xdr:col>
      <xdr:colOff>304800</xdr:colOff>
      <xdr:row>217</xdr:row>
      <xdr:rowOff>304800</xdr:rowOff>
    </xdr:to>
    <xdr:sp macro="" textlink="">
      <xdr:nvSpPr>
        <xdr:cNvPr id="96" name="AutoShape 8" descr="https://www.podvorje.ru/img/work/nomencl/54359.jp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40811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216</xdr:row>
      <xdr:rowOff>0</xdr:rowOff>
    </xdr:from>
    <xdr:to>
      <xdr:col>15</xdr:col>
      <xdr:colOff>304800</xdr:colOff>
      <xdr:row>216</xdr:row>
      <xdr:rowOff>304800</xdr:rowOff>
    </xdr:to>
    <xdr:sp macro="" textlink="">
      <xdr:nvSpPr>
        <xdr:cNvPr id="2059" name="AutoShape 11" descr="https://sad-mos.ru/image/cache/catalog/prod/743241-720x720.jpg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40091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304800</xdr:colOff>
      <xdr:row>38</xdr:row>
      <xdr:rowOff>304800</xdr:rowOff>
    </xdr:to>
    <xdr:sp macro="" textlink="">
      <xdr:nvSpPr>
        <xdr:cNvPr id="3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2554816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304800</xdr:colOff>
      <xdr:row>13</xdr:row>
      <xdr:rowOff>304800</xdr:rowOff>
    </xdr:to>
    <xdr:sp macro="" textlink="">
      <xdr:nvSpPr>
        <xdr:cNvPr id="103" name="AutoShape 2" descr="https://frigorussia.ru/wp-content/uploads/2018/01/%D0%9C%D0%B0%D0%BB%D0%B8%D0%BD%D0%B0-Polka_3.jp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660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159</xdr:row>
      <xdr:rowOff>0</xdr:rowOff>
    </xdr:from>
    <xdr:to>
      <xdr:col>13</xdr:col>
      <xdr:colOff>304800</xdr:colOff>
      <xdr:row>159</xdr:row>
      <xdr:rowOff>304800</xdr:rowOff>
    </xdr:to>
    <xdr:sp macro="" textlink="">
      <xdr:nvSpPr>
        <xdr:cNvPr id="164" name="AutoShape 5" descr="https://xn----7sbbobg3c8a6fva.xn--p1ai/images/cms/data/Zvetochki/Geyhera/584_solar-eclipse_-350_e.jp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996420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250</xdr:row>
      <xdr:rowOff>0</xdr:rowOff>
    </xdr:from>
    <xdr:to>
      <xdr:col>13</xdr:col>
      <xdr:colOff>304800</xdr:colOff>
      <xdr:row>250</xdr:row>
      <xdr:rowOff>304800</xdr:rowOff>
    </xdr:to>
    <xdr:sp macro="" textlink="">
      <xdr:nvSpPr>
        <xdr:cNvPr id="207" name="AutoShape 7" descr="https://cvet-ferma.ru/d/gortenziya_metelchataya_vanilla_frejz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0030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251</xdr:row>
      <xdr:rowOff>0</xdr:rowOff>
    </xdr:from>
    <xdr:to>
      <xdr:col>13</xdr:col>
      <xdr:colOff>304800</xdr:colOff>
      <xdr:row>251</xdr:row>
      <xdr:rowOff>304800</xdr:rowOff>
    </xdr:to>
    <xdr:sp macro="" textlink="">
      <xdr:nvSpPr>
        <xdr:cNvPr id="209" name="AutoShape 9" descr="https://cvet-ferma.ru/d/gortenziya_metelchataya_vanilla_frejz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251</xdr:row>
      <xdr:rowOff>0</xdr:rowOff>
    </xdr:from>
    <xdr:to>
      <xdr:col>13</xdr:col>
      <xdr:colOff>304800</xdr:colOff>
      <xdr:row>251</xdr:row>
      <xdr:rowOff>304800</xdr:rowOff>
    </xdr:to>
    <xdr:sp macro="" textlink="">
      <xdr:nvSpPr>
        <xdr:cNvPr id="1035" name="AutoShape 11" descr="https://sad-fialok.ru/wp-content/uploads/e/4/2/e4261c6c23f57cf8ed4d58b52077ec3c.jpe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264583</xdr:colOff>
      <xdr:row>251</xdr:row>
      <xdr:rowOff>0</xdr:rowOff>
    </xdr:from>
    <xdr:to>
      <xdr:col>14</xdr:col>
      <xdr:colOff>569383</xdr:colOff>
      <xdr:row>251</xdr:row>
      <xdr:rowOff>304800</xdr:rowOff>
    </xdr:to>
    <xdr:sp macro="" textlink="">
      <xdr:nvSpPr>
        <xdr:cNvPr id="1037" name="AutoShape 13" descr="https://xn--e1aibbdfnefnkan.org/d/gortenziya_drevovidnaya_medzhikal_pinkerbell1.jp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1461750" y="1608984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252</xdr:row>
      <xdr:rowOff>0</xdr:rowOff>
    </xdr:from>
    <xdr:to>
      <xdr:col>13</xdr:col>
      <xdr:colOff>304800</xdr:colOff>
      <xdr:row>252</xdr:row>
      <xdr:rowOff>304800</xdr:rowOff>
    </xdr:to>
    <xdr:sp macro="" textlink="">
      <xdr:nvSpPr>
        <xdr:cNvPr id="1039" name="AutoShape 15" descr="https://www.romanovsad.ru/flimg/%7BA300EFB0-C820-4BBF-AC41-99C6C513FD3A%7D.jp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3734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253</xdr:row>
      <xdr:rowOff>0</xdr:rowOff>
    </xdr:from>
    <xdr:to>
      <xdr:col>13</xdr:col>
      <xdr:colOff>304800</xdr:colOff>
      <xdr:row>253</xdr:row>
      <xdr:rowOff>304800</xdr:rowOff>
    </xdr:to>
    <xdr:sp macro="" textlink="">
      <xdr:nvSpPr>
        <xdr:cNvPr id="1041" name="AutoShape 17" descr="https://i.pinimg.com/originals/5d/99/63/5d99632694992f3a77f8561c2298b915.jp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445441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256</xdr:row>
      <xdr:rowOff>0</xdr:rowOff>
    </xdr:from>
    <xdr:to>
      <xdr:col>13</xdr:col>
      <xdr:colOff>304800</xdr:colOff>
      <xdr:row>256</xdr:row>
      <xdr:rowOff>304800</xdr:rowOff>
    </xdr:to>
    <xdr:sp macro="" textlink="">
      <xdr:nvSpPr>
        <xdr:cNvPr id="1043" name="AutoShape 19" descr="https://sajencirosug.com/wp-content/uploads/2021/08/mohito.jp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51740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256</xdr:row>
      <xdr:rowOff>0</xdr:rowOff>
    </xdr:from>
    <xdr:to>
      <xdr:col>13</xdr:col>
      <xdr:colOff>304800</xdr:colOff>
      <xdr:row>256</xdr:row>
      <xdr:rowOff>304800</xdr:rowOff>
    </xdr:to>
    <xdr:sp macro="" textlink="">
      <xdr:nvSpPr>
        <xdr:cNvPr id="1045" name="AutoShape 21" descr="https://ogorodnik24.ru/upload/iblock/a12/a129e452ea9845917777a5fdcba19f84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51740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288</xdr:row>
      <xdr:rowOff>0</xdr:rowOff>
    </xdr:from>
    <xdr:to>
      <xdr:col>13</xdr:col>
      <xdr:colOff>304800</xdr:colOff>
      <xdr:row>288</xdr:row>
      <xdr:rowOff>304800</xdr:rowOff>
    </xdr:to>
    <xdr:sp macro="" textlink="">
      <xdr:nvSpPr>
        <xdr:cNvPr id="1049" name="AutoShape 25" descr="https://sun1-87.userapi.com/EC-oBUUx2YC8SDZ2rwjIvEjg7A20O7oQHUlUaQ/FYhhm7ceWxo.jpg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9693167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334</xdr:row>
      <xdr:rowOff>0</xdr:rowOff>
    </xdr:from>
    <xdr:to>
      <xdr:col>13</xdr:col>
      <xdr:colOff>304800</xdr:colOff>
      <xdr:row>335</xdr:row>
      <xdr:rowOff>50800</xdr:rowOff>
    </xdr:to>
    <xdr:sp macro="" textlink="">
      <xdr:nvSpPr>
        <xdr:cNvPr id="1052" name="AutoShape 28" descr="https://cvetydoma.ru/wp-content/uploads/2018/07/Hrizantema-Gigi-Golden-Yellow-768x576.jpg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99390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334</xdr:row>
      <xdr:rowOff>0</xdr:rowOff>
    </xdr:from>
    <xdr:to>
      <xdr:col>13</xdr:col>
      <xdr:colOff>304800</xdr:colOff>
      <xdr:row>335</xdr:row>
      <xdr:rowOff>50800</xdr:rowOff>
    </xdr:to>
    <xdr:sp macro="" textlink="">
      <xdr:nvSpPr>
        <xdr:cNvPr id="1054" name="AutoShape 30" descr="https://cdn.pixabay.com/photo/2017/10/29/11/11/white-flowers-2899452_1280.jpg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20015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334</xdr:row>
      <xdr:rowOff>0</xdr:rowOff>
    </xdr:from>
    <xdr:to>
      <xdr:col>13</xdr:col>
      <xdr:colOff>304800</xdr:colOff>
      <xdr:row>335</xdr:row>
      <xdr:rowOff>50800</xdr:rowOff>
    </xdr:to>
    <xdr:sp macro="" textlink="">
      <xdr:nvSpPr>
        <xdr:cNvPr id="1057" name="AutoShape 33" descr="Хризантема (сорт 'Breeze Cassis')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201676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1061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7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1063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53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1065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296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304800</xdr:colOff>
      <xdr:row>226</xdr:row>
      <xdr:rowOff>19050</xdr:rowOff>
    </xdr:to>
    <xdr:sp macro="" textlink="">
      <xdr:nvSpPr>
        <xdr:cNvPr id="1068" name="AutoShape 44" descr="https://images.obi.pl/product/PL/1500x1500/512173_3.jpg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409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304800</xdr:colOff>
      <xdr:row>226</xdr:row>
      <xdr:rowOff>19050</xdr:rowOff>
    </xdr:to>
    <xdr:sp macro="" textlink="">
      <xdr:nvSpPr>
        <xdr:cNvPr id="1070" name="AutoShape 46" descr="https://image.nyigde.com/photos/board/949/board/760_0_1024.jpg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409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304800</xdr:colOff>
      <xdr:row>226</xdr:row>
      <xdr:rowOff>19050</xdr:rowOff>
    </xdr:to>
    <xdr:sp macro="" textlink="">
      <xdr:nvSpPr>
        <xdr:cNvPr id="1072" name="AutoShape 48" descr="https://xn----7sbbobg3c8a6fva.xn--p1ai/images/cms/thumbs/bb512c00aa885912b2a327fd6ff281f29e425873/5344_klematis_yukikomachi_002_gl_834_auto_jpg_5_80.jpg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409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1074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1005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1076" name="AutoShape 52" descr="https://pbs.twimg.com/media/Drpn3deWkAEBCtr.jpg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15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304800</xdr:rowOff>
    </xdr:to>
    <xdr:sp macro="" textlink="">
      <xdr:nvSpPr>
        <xdr:cNvPr id="58" name="AutoShape 1" descr="https://xn--90ahp.xn--80aikl5af8e.xn--p1ai/assets/images/default/428/zhimolost-nimfa-saghency-2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92358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215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200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304800</xdr:colOff>
      <xdr:row>335</xdr:row>
      <xdr:rowOff>50800</xdr:rowOff>
    </xdr:to>
    <xdr:sp macro="" textlink="">
      <xdr:nvSpPr>
        <xdr:cNvPr id="217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472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116417</xdr:colOff>
      <xdr:row>286</xdr:row>
      <xdr:rowOff>264583</xdr:rowOff>
    </xdr:from>
    <xdr:to>
      <xdr:col>15</xdr:col>
      <xdr:colOff>421217</xdr:colOff>
      <xdr:row>286</xdr:row>
      <xdr:rowOff>569383</xdr:rowOff>
    </xdr:to>
    <xdr:sp macro="" textlink="">
      <xdr:nvSpPr>
        <xdr:cNvPr id="325" name="AutoShape 21" descr="https://ogorodnik24.ru/upload/iblock/a12/a129e452ea9845917777a5fdcba19f84.jpg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1927417" y="168613666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287</xdr:row>
      <xdr:rowOff>0</xdr:rowOff>
    </xdr:from>
    <xdr:to>
      <xdr:col>13</xdr:col>
      <xdr:colOff>304800</xdr:colOff>
      <xdr:row>287</xdr:row>
      <xdr:rowOff>304800</xdr:rowOff>
    </xdr:to>
    <xdr:sp macro="" textlink="">
      <xdr:nvSpPr>
        <xdr:cNvPr id="326" name="AutoShape 21" descr="https://ogorodnik24.ru/upload/iblock/a12/a129e452ea9845917777a5fdcba19f84.jpg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69068750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14</xdr:col>
      <xdr:colOff>0</xdr:colOff>
      <xdr:row>313</xdr:row>
      <xdr:rowOff>0</xdr:rowOff>
    </xdr:from>
    <xdr:ext cx="304800" cy="304800"/>
    <xdr:sp macro="" textlink="">
      <xdr:nvSpPr>
        <xdr:cNvPr id="332" name="AutoShape 1" descr="https://myflowersdream.ru/uploads/s/2/c/g/2cghzybg9zbp/img/autocrop/0f45b2333c0b16cddc5b5303f4197367.jpg">
          <a:extLst>
            <a:ext uri="{FF2B5EF4-FFF2-40B4-BE49-F238E27FC236}">
              <a16:creationId xmlns:a16="http://schemas.microsoft.com/office/drawing/2014/main" id="{403BFBC9-90CE-4E62-8AF4-A9CD8614B082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862137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15</xdr:col>
      <xdr:colOff>0</xdr:colOff>
      <xdr:row>313</xdr:row>
      <xdr:rowOff>0</xdr:rowOff>
    </xdr:from>
    <xdr:ext cx="304800" cy="304800"/>
    <xdr:sp macro="" textlink="">
      <xdr:nvSpPr>
        <xdr:cNvPr id="333" name="AutoShape 6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6FB49C7C-CC92-4F40-942F-F67A5AD69D59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1862137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13</xdr:col>
      <xdr:colOff>0</xdr:colOff>
      <xdr:row>313</xdr:row>
      <xdr:rowOff>0</xdr:rowOff>
    </xdr:from>
    <xdr:ext cx="304800" cy="304800"/>
    <xdr:sp macro="" textlink="">
      <xdr:nvSpPr>
        <xdr:cNvPr id="337" name="AutoShape 9" descr="https://cvet-ferma.ru/d/gortenziya_metelchataya_vanilla_frejz.jpg">
          <a:extLst>
            <a:ext uri="{FF2B5EF4-FFF2-40B4-BE49-F238E27FC236}">
              <a16:creationId xmlns:a16="http://schemas.microsoft.com/office/drawing/2014/main" id="{7EE07A83-B091-4BC9-ACC4-99060505C599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862137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13</xdr:col>
      <xdr:colOff>0</xdr:colOff>
      <xdr:row>313</xdr:row>
      <xdr:rowOff>0</xdr:rowOff>
    </xdr:from>
    <xdr:ext cx="304800" cy="304800"/>
    <xdr:sp macro="" textlink="">
      <xdr:nvSpPr>
        <xdr:cNvPr id="338" name="AutoShape 11" descr="https://sad-fialok.ru/wp-content/uploads/e/4/2/e4261c6c23f57cf8ed4d58b52077ec3c.jpe">
          <a:extLst>
            <a:ext uri="{FF2B5EF4-FFF2-40B4-BE49-F238E27FC236}">
              <a16:creationId xmlns:a16="http://schemas.microsoft.com/office/drawing/2014/main" id="{B48AB0B1-ECCA-4DD2-B67A-A38A1CCC3E95}"/>
            </a:ext>
          </a:extLst>
        </xdr:cNvPr>
        <xdr:cNvSpPr>
          <a:spLocks noChangeAspect="1" noChangeArrowheads="1"/>
        </xdr:cNvSpPr>
      </xdr:nvSpPr>
      <xdr:spPr bwMode="auto">
        <a:xfrm>
          <a:off x="10244667" y="1862137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14</xdr:col>
      <xdr:colOff>0</xdr:colOff>
      <xdr:row>170</xdr:row>
      <xdr:rowOff>0</xdr:rowOff>
    </xdr:from>
    <xdr:ext cx="304800" cy="304800"/>
    <xdr:sp macro="" textlink="">
      <xdr:nvSpPr>
        <xdr:cNvPr id="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AFC0C62-7A73-4AC7-9456-78753B0F3DB5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255481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14</xdr:col>
      <xdr:colOff>0</xdr:colOff>
      <xdr:row>184</xdr:row>
      <xdr:rowOff>0</xdr:rowOff>
    </xdr:from>
    <xdr:ext cx="304800" cy="304800"/>
    <xdr:sp macro="" textlink="">
      <xdr:nvSpPr>
        <xdr:cNvPr id="10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F8CC872-C794-4AFE-BC0F-8593379732D8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113155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14</xdr:col>
      <xdr:colOff>0</xdr:colOff>
      <xdr:row>201</xdr:row>
      <xdr:rowOff>0</xdr:rowOff>
    </xdr:from>
    <xdr:ext cx="304800" cy="304800"/>
    <xdr:sp macro="" textlink="">
      <xdr:nvSpPr>
        <xdr:cNvPr id="10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4E3CFE2-DC7B-44FA-A236-BE1129F497E0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21390833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14</xdr:col>
      <xdr:colOff>0</xdr:colOff>
      <xdr:row>156</xdr:row>
      <xdr:rowOff>0</xdr:rowOff>
    </xdr:from>
    <xdr:ext cx="304800" cy="304800"/>
    <xdr:sp macro="" textlink="">
      <xdr:nvSpPr>
        <xdr:cNvPr id="11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5C6BB2B7-EA90-491F-9DCF-DE2E038EEA85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21390833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14</xdr:col>
      <xdr:colOff>0</xdr:colOff>
      <xdr:row>159</xdr:row>
      <xdr:rowOff>0</xdr:rowOff>
    </xdr:from>
    <xdr:ext cx="304800" cy="304800"/>
    <xdr:sp macro="" textlink="">
      <xdr:nvSpPr>
        <xdr:cNvPr id="102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F704446-C191-4864-B501-8872FA9CCB1C}"/>
            </a:ext>
          </a:extLst>
        </xdr:cNvPr>
        <xdr:cNvSpPr>
          <a:spLocks noChangeAspect="1" noChangeArrowheads="1"/>
        </xdr:cNvSpPr>
      </xdr:nvSpPr>
      <xdr:spPr bwMode="auto">
        <a:xfrm>
          <a:off x="11197167" y="100425250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40" name="AutoShape 1">
          <a:extLst>
            <a:ext uri="{FF2B5EF4-FFF2-40B4-BE49-F238E27FC236}">
              <a16:creationId xmlns:a16="http://schemas.microsoft.com/office/drawing/2014/main" id="{63A754AA-DF1E-C938-549B-4EA24FC0853A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D78189D9-B5CD-A724-6556-E14A2712EC5D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46" name="AutoShape 3">
          <a:extLst>
            <a:ext uri="{FF2B5EF4-FFF2-40B4-BE49-F238E27FC236}">
              <a16:creationId xmlns:a16="http://schemas.microsoft.com/office/drawing/2014/main" id="{83BCEC38-D9AA-943B-7BCA-954F0676F12C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55" name="AutoShape 4">
          <a:extLst>
            <a:ext uri="{FF2B5EF4-FFF2-40B4-BE49-F238E27FC236}">
              <a16:creationId xmlns:a16="http://schemas.microsoft.com/office/drawing/2014/main" id="{A44C4C55-C4F0-D7DB-FFEF-5F6DF8F9B7AE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56" name="AutoShape 5">
          <a:extLst>
            <a:ext uri="{FF2B5EF4-FFF2-40B4-BE49-F238E27FC236}">
              <a16:creationId xmlns:a16="http://schemas.microsoft.com/office/drawing/2014/main" id="{58D154F7-8EDD-343F-A438-78F8DC85A2E6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29693F9-CDDF-7EAF-B46D-3C7B25658A06}"/>
            </a:ext>
          </a:extLst>
        </xdr:cNvPr>
        <xdr:cNvSpPr>
          <a:spLocks noChangeAspect="1" noChangeArrowheads="1"/>
        </xdr:cNvSpPr>
      </xdr:nvSpPr>
      <xdr:spPr bwMode="auto">
        <a:xfrm>
          <a:off x="0" y="983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71" name="AutoShape 8">
          <a:extLst>
            <a:ext uri="{FF2B5EF4-FFF2-40B4-BE49-F238E27FC236}">
              <a16:creationId xmlns:a16="http://schemas.microsoft.com/office/drawing/2014/main" id="{0B62A441-328F-68F7-EBB2-DAA3D981314D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73" name="AutoShape 9">
          <a:extLst>
            <a:ext uri="{FF2B5EF4-FFF2-40B4-BE49-F238E27FC236}">
              <a16:creationId xmlns:a16="http://schemas.microsoft.com/office/drawing/2014/main" id="{80ACE10F-C6F6-D389-43BA-2C1EF8F44FA1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77" name="AutoShape 10">
          <a:extLst>
            <a:ext uri="{FF2B5EF4-FFF2-40B4-BE49-F238E27FC236}">
              <a16:creationId xmlns:a16="http://schemas.microsoft.com/office/drawing/2014/main" id="{79561091-65BD-E394-0EDD-CBCA75CB7166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78" name="AutoShape 11">
          <a:extLst>
            <a:ext uri="{FF2B5EF4-FFF2-40B4-BE49-F238E27FC236}">
              <a16:creationId xmlns:a16="http://schemas.microsoft.com/office/drawing/2014/main" id="{456EF5F4-FE36-7B2C-8A59-F1950B1E8F11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79" name="AutoShape 12">
          <a:extLst>
            <a:ext uri="{FF2B5EF4-FFF2-40B4-BE49-F238E27FC236}">
              <a16:creationId xmlns:a16="http://schemas.microsoft.com/office/drawing/2014/main" id="{75AFE639-14BC-4B95-1896-E8414AFE0391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304800</xdr:rowOff>
    </xdr:to>
    <xdr:sp macro="" textlink="">
      <xdr:nvSpPr>
        <xdr:cNvPr id="1080" name="AutoShape 13">
          <a:extLst>
            <a:ext uri="{FF2B5EF4-FFF2-40B4-BE49-F238E27FC236}">
              <a16:creationId xmlns:a16="http://schemas.microsoft.com/office/drawing/2014/main" id="{CCDE40D2-6195-D8C5-289C-0602A46EC012}"/>
            </a:ext>
          </a:extLst>
        </xdr:cNvPr>
        <xdr:cNvSpPr>
          <a:spLocks noChangeAspect="1" noChangeArrowheads="1"/>
        </xdr:cNvSpPr>
      </xdr:nvSpPr>
      <xdr:spPr bwMode="auto">
        <a:xfrm>
          <a:off x="0" y="9906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1084" name="AutoShape 15">
          <a:extLst>
            <a:ext uri="{FF2B5EF4-FFF2-40B4-BE49-F238E27FC236}">
              <a16:creationId xmlns:a16="http://schemas.microsoft.com/office/drawing/2014/main" id="{0381C92D-0C96-6DCF-DB9D-907BD93EDD22}"/>
            </a:ext>
          </a:extLst>
        </xdr:cNvPr>
        <xdr:cNvSpPr>
          <a:spLocks noChangeAspect="1" noChangeArrowheads="1"/>
        </xdr:cNvSpPr>
      </xdr:nvSpPr>
      <xdr:spPr bwMode="auto">
        <a:xfrm>
          <a:off x="0" y="5506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1085" name="AutoShape 16">
          <a:extLst>
            <a:ext uri="{FF2B5EF4-FFF2-40B4-BE49-F238E27FC236}">
              <a16:creationId xmlns:a16="http://schemas.microsoft.com/office/drawing/2014/main" id="{59A80598-F1F9-ACEF-7734-F608DC118BF8}"/>
            </a:ext>
          </a:extLst>
        </xdr:cNvPr>
        <xdr:cNvSpPr>
          <a:spLocks noChangeAspect="1" noChangeArrowheads="1"/>
        </xdr:cNvSpPr>
      </xdr:nvSpPr>
      <xdr:spPr bwMode="auto">
        <a:xfrm>
          <a:off x="0" y="5506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336</xdr:row>
      <xdr:rowOff>0</xdr:rowOff>
    </xdr:from>
    <xdr:ext cx="304800" cy="304800"/>
    <xdr:sp macro="" textlink="">
      <xdr:nvSpPr>
        <xdr:cNvPr id="7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F433F8C8-1D00-4740-A21B-D403ECA5B65A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9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E1497238-8894-4D56-B8DC-4C62F26CB05D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338</xdr:row>
      <xdr:rowOff>0</xdr:rowOff>
    </xdr:from>
    <xdr:ext cx="304800" cy="304800"/>
    <xdr:sp macro="" textlink="">
      <xdr:nvSpPr>
        <xdr:cNvPr id="10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973AEDE4-EC01-4D88-88AA-09EA26242530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1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C7130C47-62A0-419F-A430-849F82EC5E9F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340</xdr:row>
      <xdr:rowOff>0</xdr:rowOff>
    </xdr:from>
    <xdr:ext cx="304800" cy="304800"/>
    <xdr:sp macro="" textlink="">
      <xdr:nvSpPr>
        <xdr:cNvPr id="12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2B21BABB-FEEA-4E10-B214-ADB5AEB4D20E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342</xdr:row>
      <xdr:rowOff>0</xdr:rowOff>
    </xdr:from>
    <xdr:ext cx="304800" cy="304800"/>
    <xdr:sp macro="" textlink="">
      <xdr:nvSpPr>
        <xdr:cNvPr id="13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70BC3404-89CA-4368-968C-CF4ED1924BFB}"/>
            </a:ext>
          </a:extLst>
        </xdr:cNvPr>
        <xdr:cNvSpPr>
          <a:spLocks noChangeAspect="1" noChangeArrowheads="1"/>
        </xdr:cNvSpPr>
      </xdr:nvSpPr>
      <xdr:spPr bwMode="auto">
        <a:xfrm>
          <a:off x="0" y="219667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4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C4597249-1EAD-4F22-8D0F-931A571684EF}"/>
            </a:ext>
          </a:extLst>
        </xdr:cNvPr>
        <xdr:cNvSpPr>
          <a:spLocks noChangeAspect="1" noChangeArrowheads="1"/>
        </xdr:cNvSpPr>
      </xdr:nvSpPr>
      <xdr:spPr bwMode="auto">
        <a:xfrm>
          <a:off x="0" y="222461667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310</xdr:row>
      <xdr:rowOff>0</xdr:rowOff>
    </xdr:from>
    <xdr:ext cx="304800" cy="304800"/>
    <xdr:sp macro="" textlink="">
      <xdr:nvSpPr>
        <xdr:cNvPr id="2" name="AutoShape 2" descr="https://shop-gardenplants.ru/upload/iblock/d9e/d9e7ff4e299fd6527b2686a552af108c.jpg">
          <a:extLst>
            <a:ext uri="{FF2B5EF4-FFF2-40B4-BE49-F238E27FC236}">
              <a16:creationId xmlns:a16="http://schemas.microsoft.com/office/drawing/2014/main" id="{194A09DC-7DB8-4309-B56C-75699C648140}"/>
            </a:ext>
          </a:extLst>
        </xdr:cNvPr>
        <xdr:cNvSpPr>
          <a:spLocks noChangeAspect="1" noChangeArrowheads="1"/>
        </xdr:cNvSpPr>
      </xdr:nvSpPr>
      <xdr:spPr bwMode="auto">
        <a:xfrm>
          <a:off x="0" y="210682417"/>
          <a:ext cx="304800" cy="304800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3463</xdr:rowOff>
    </xdr:from>
    <xdr:to>
      <xdr:col>0</xdr:col>
      <xdr:colOff>2598</xdr:colOff>
      <xdr:row>12</xdr:row>
      <xdr:rowOff>0</xdr:rowOff>
    </xdr:to>
    <xdr:pic>
      <xdr:nvPicPr>
        <xdr:cNvPr id="2" name="Рисунок 1" descr="Гусар">
          <a:extLst>
            <a:ext uri="{FF2B5EF4-FFF2-40B4-BE49-F238E27FC236}">
              <a16:creationId xmlns:a16="http://schemas.microsoft.com/office/drawing/2014/main" id="{D012394D-AA62-4F10-8CAD-9A4160C2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67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8659</xdr:colOff>
      <xdr:row>20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0860FD0-0A9A-4542-9B0D-65F706EA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505700"/>
          <a:ext cx="8659" cy="324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32807</xdr:rowOff>
    </xdr:from>
    <xdr:to>
      <xdr:col>0</xdr:col>
      <xdr:colOff>8659</xdr:colOff>
      <xdr:row>25</xdr:row>
      <xdr:rowOff>680807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D8E58CD-35ED-464F-91EA-0BD177B3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929657"/>
          <a:ext cx="8659" cy="3336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8659</xdr:colOff>
      <xdr:row>26</xdr:row>
      <xdr:rowOff>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BBCA011-2BD0-4D64-B493-81994B3F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3653557"/>
          <a:ext cx="8659" cy="3336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33770</xdr:rowOff>
    </xdr:from>
    <xdr:to>
      <xdr:col>0</xdr:col>
      <xdr:colOff>8659</xdr:colOff>
      <xdr:row>28</xdr:row>
      <xdr:rowOff>681770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38D79A1-DCFC-48CF-9B3B-7700F0E87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912070"/>
          <a:ext cx="8659" cy="324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25111</xdr:rowOff>
    </xdr:from>
    <xdr:to>
      <xdr:col>0</xdr:col>
      <xdr:colOff>8658</xdr:colOff>
      <xdr:row>29</xdr:row>
      <xdr:rowOff>673111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424AEA1-23AB-4B67-84D6-FCA82F282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7265361"/>
          <a:ext cx="8658" cy="333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611332</xdr:colOff>
      <xdr:row>115</xdr:row>
      <xdr:rowOff>121373</xdr:rowOff>
    </xdr:to>
    <xdr:sp macro="" textlink="">
      <xdr:nvSpPr>
        <xdr:cNvPr id="16" name="AutoShape 1" descr="https://shop-gardenplants.ru/upload/iblock/d9e/d9e7ff4e299fd6527b2686a552af108c.jpg">
          <a:extLst>
            <a:ext uri="{FF2B5EF4-FFF2-40B4-BE49-F238E27FC236}">
              <a16:creationId xmlns:a16="http://schemas.microsoft.com/office/drawing/2014/main" id="{109A0B4F-EE27-4DCD-B894-B95C62B05449}"/>
            </a:ext>
          </a:extLst>
        </xdr:cNvPr>
        <xdr:cNvSpPr>
          <a:spLocks noChangeAspect="1" noChangeArrowheads="1"/>
        </xdr:cNvSpPr>
      </xdr:nvSpPr>
      <xdr:spPr bwMode="auto">
        <a:xfrm>
          <a:off x="0" y="96507300"/>
          <a:ext cx="611332" cy="1473923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304800</xdr:colOff>
      <xdr:row>114</xdr:row>
      <xdr:rowOff>50801</xdr:rowOff>
    </xdr:to>
    <xdr:sp macro="" textlink="">
      <xdr:nvSpPr>
        <xdr:cNvPr id="17" name="AutoShape 2" descr="https://shop-gardenplants.ru/upload/iblock/d9e/d9e7ff4e299fd6527b2686a552af108c.jpg">
          <a:extLst>
            <a:ext uri="{FF2B5EF4-FFF2-40B4-BE49-F238E27FC236}">
              <a16:creationId xmlns:a16="http://schemas.microsoft.com/office/drawing/2014/main" id="{D1843C3F-F4A3-4B22-8E13-684B357A2138}"/>
            </a:ext>
          </a:extLst>
        </xdr:cNvPr>
        <xdr:cNvSpPr>
          <a:spLocks noChangeAspect="1" noChangeArrowheads="1"/>
        </xdr:cNvSpPr>
      </xdr:nvSpPr>
      <xdr:spPr bwMode="auto">
        <a:xfrm>
          <a:off x="0" y="96507300"/>
          <a:ext cx="304800" cy="119380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72</xdr:row>
      <xdr:rowOff>106760</xdr:rowOff>
    </xdr:to>
    <xdr:sp macro="" textlink="">
      <xdr:nvSpPr>
        <xdr:cNvPr id="18" name="AutoShape 3" descr="Гейхера Берри Мармелад (Berry Marmalade)">
          <a:extLst>
            <a:ext uri="{FF2B5EF4-FFF2-40B4-BE49-F238E27FC236}">
              <a16:creationId xmlns:a16="http://schemas.microsoft.com/office/drawing/2014/main" id="{AA85421D-F0DB-46AD-B4B9-EB6CA8B9EB8A}"/>
            </a:ext>
          </a:extLst>
        </xdr:cNvPr>
        <xdr:cNvSpPr>
          <a:spLocks noChangeAspect="1" noChangeArrowheads="1"/>
        </xdr:cNvSpPr>
      </xdr:nvSpPr>
      <xdr:spPr bwMode="auto">
        <a:xfrm>
          <a:off x="8867775" y="67913250"/>
          <a:ext cx="304800" cy="124976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72</xdr:row>
      <xdr:rowOff>106760</xdr:rowOff>
    </xdr:to>
    <xdr:sp macro="" textlink="">
      <xdr:nvSpPr>
        <xdr:cNvPr id="19" name="AutoShape 4" descr="Гейхера Берри Мармелад (Berry Marmalade)">
          <a:extLst>
            <a:ext uri="{FF2B5EF4-FFF2-40B4-BE49-F238E27FC236}">
              <a16:creationId xmlns:a16="http://schemas.microsoft.com/office/drawing/2014/main" id="{D2C38377-3BD2-4169-8C5A-27EDC4FDF8F6}"/>
            </a:ext>
          </a:extLst>
        </xdr:cNvPr>
        <xdr:cNvSpPr>
          <a:spLocks noChangeAspect="1" noChangeArrowheads="1"/>
        </xdr:cNvSpPr>
      </xdr:nvSpPr>
      <xdr:spPr bwMode="auto">
        <a:xfrm>
          <a:off x="8867775" y="67913250"/>
          <a:ext cx="304800" cy="124976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77</xdr:row>
      <xdr:rowOff>0</xdr:rowOff>
    </xdr:from>
    <xdr:to>
      <xdr:col>9</xdr:col>
      <xdr:colOff>304800</xdr:colOff>
      <xdr:row>83</xdr:row>
      <xdr:rowOff>86121</xdr:rowOff>
    </xdr:to>
    <xdr:sp macro="" textlink="">
      <xdr:nvSpPr>
        <xdr:cNvPr id="20" name="AutoShape 5" descr="Гейхера Берри Мармелад (Berry Marmalade)">
          <a:extLst>
            <a:ext uri="{FF2B5EF4-FFF2-40B4-BE49-F238E27FC236}">
              <a16:creationId xmlns:a16="http://schemas.microsoft.com/office/drawing/2014/main" id="{C2E6EC4A-1C08-4A17-A026-152C6C801E04}"/>
            </a:ext>
          </a:extLst>
        </xdr:cNvPr>
        <xdr:cNvSpPr>
          <a:spLocks noChangeAspect="1" noChangeArrowheads="1"/>
        </xdr:cNvSpPr>
      </xdr:nvSpPr>
      <xdr:spPr bwMode="auto">
        <a:xfrm>
          <a:off x="8867775" y="72980550"/>
          <a:ext cx="304800" cy="122912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71</xdr:row>
      <xdr:rowOff>161925</xdr:rowOff>
    </xdr:to>
    <xdr:sp macro="" textlink="">
      <xdr:nvSpPr>
        <xdr:cNvPr id="21" name="AutoShape 6" descr="https://zsonline.ru/upload/iblock/b25/b2502a8d7b3c3d898e8950d33f19a68f.jpg">
          <a:extLst>
            <a:ext uri="{FF2B5EF4-FFF2-40B4-BE49-F238E27FC236}">
              <a16:creationId xmlns:a16="http://schemas.microsoft.com/office/drawing/2014/main" id="{5482B6D5-273C-4380-8FBE-7B1BC91D3A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8275200"/>
          <a:ext cx="304800" cy="1114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70</xdr:row>
      <xdr:rowOff>108744</xdr:rowOff>
    </xdr:to>
    <xdr:sp macro="" textlink="">
      <xdr:nvSpPr>
        <xdr:cNvPr id="22" name="AutoShape 7" descr="https://zsonline.ru/upload/iblock/b25/b2502a8d7b3c3d898e8950d33f19a68f.jpg">
          <a:extLst>
            <a:ext uri="{FF2B5EF4-FFF2-40B4-BE49-F238E27FC236}">
              <a16:creationId xmlns:a16="http://schemas.microsoft.com/office/drawing/2014/main" id="{0602F174-4A14-4D10-9236-F238BB8F04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5017650"/>
          <a:ext cx="304800" cy="125174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70</xdr:row>
      <xdr:rowOff>108744</xdr:rowOff>
    </xdr:to>
    <xdr:sp macro="" textlink="">
      <xdr:nvSpPr>
        <xdr:cNvPr id="23" name="AutoShape 8" descr="https://zsonline.ru/upload/iblock/b25/b2502a8d7b3c3d898e8950d33f19a68f.jpg">
          <a:extLst>
            <a:ext uri="{FF2B5EF4-FFF2-40B4-BE49-F238E27FC236}">
              <a16:creationId xmlns:a16="http://schemas.microsoft.com/office/drawing/2014/main" id="{97C00406-CAA3-4397-ABF8-545F91133ADE}"/>
            </a:ext>
          </a:extLst>
        </xdr:cNvPr>
        <xdr:cNvSpPr>
          <a:spLocks noChangeAspect="1" noChangeArrowheads="1"/>
        </xdr:cNvSpPr>
      </xdr:nvSpPr>
      <xdr:spPr bwMode="auto">
        <a:xfrm>
          <a:off x="7191375" y="65017650"/>
          <a:ext cx="304800" cy="125174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794</xdr:rowOff>
    </xdr:to>
    <xdr:sp macro="" textlink="">
      <xdr:nvSpPr>
        <xdr:cNvPr id="24" name="AutoShape 1" descr="https://myflowersdream.ru/uploads/s/2/c/g/2cghzybg9zbp/img/autocrop/0f45b2333c0b16cddc5b5303f4197367.jpg">
          <a:extLst>
            <a:ext uri="{FF2B5EF4-FFF2-40B4-BE49-F238E27FC236}">
              <a16:creationId xmlns:a16="http://schemas.microsoft.com/office/drawing/2014/main" id="{2A6F46CA-2656-4A16-859F-6F27D00237D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85648800"/>
          <a:ext cx="304800" cy="152479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97</xdr:row>
      <xdr:rowOff>188913</xdr:rowOff>
    </xdr:to>
    <xdr:sp macro="" textlink="">
      <xdr:nvSpPr>
        <xdr:cNvPr id="25" name="AutoShape 3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1D6E35EA-A4C9-48C4-AE83-E1362F00A642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4201000"/>
          <a:ext cx="304800" cy="152241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97</xdr:row>
      <xdr:rowOff>188913</xdr:rowOff>
    </xdr:to>
    <xdr:sp macro="" textlink="">
      <xdr:nvSpPr>
        <xdr:cNvPr id="26" name="AutoShape 4" descr="https://gazony.ru/upload/iblock/e22/e22716ddede41005f8e3e019889d5a8f.jpg">
          <a:extLst>
            <a:ext uri="{FF2B5EF4-FFF2-40B4-BE49-F238E27FC236}">
              <a16:creationId xmlns:a16="http://schemas.microsoft.com/office/drawing/2014/main" id="{96854FAE-B855-408A-B1D2-EB632FB051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84201000"/>
          <a:ext cx="304800" cy="152241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28575</xdr:colOff>
      <xdr:row>90</xdr:row>
      <xdr:rowOff>0</xdr:rowOff>
    </xdr:from>
    <xdr:to>
      <xdr:col>9</xdr:col>
      <xdr:colOff>639250</xdr:colOff>
      <xdr:row>157</xdr:row>
      <xdr:rowOff>279511</xdr:rowOff>
    </xdr:to>
    <xdr:sp macro="" textlink="">
      <xdr:nvSpPr>
        <xdr:cNvPr id="27" name="AutoShape 5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1F0D7B06-07B2-48BA-96BA-87A0DB022BDC}"/>
            </a:ext>
          </a:extLst>
        </xdr:cNvPr>
        <xdr:cNvSpPr>
          <a:spLocks noChangeAspect="1" noChangeArrowheads="1"/>
        </xdr:cNvSpPr>
      </xdr:nvSpPr>
      <xdr:spPr bwMode="auto">
        <a:xfrm>
          <a:off x="7219950" y="82209120"/>
          <a:ext cx="610675" cy="2418726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794</xdr:rowOff>
    </xdr:to>
    <xdr:sp macro="" textlink="">
      <xdr:nvSpPr>
        <xdr:cNvPr id="28" name="AutoShape 6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7A1B2307-8516-41FC-A87F-680A5F980E80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5648800"/>
          <a:ext cx="304800" cy="152479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1984</xdr:rowOff>
    </xdr:to>
    <xdr:sp macro="" textlink="">
      <xdr:nvSpPr>
        <xdr:cNvPr id="29" name="AutoShape 7" descr="https://stroy-podskazka.ru/images/article/orig/2019/07/gortenziya-medzhikal-kendl-opisanie-posadka-i-uhod.jpg">
          <a:extLst>
            <a:ext uri="{FF2B5EF4-FFF2-40B4-BE49-F238E27FC236}">
              <a16:creationId xmlns:a16="http://schemas.microsoft.com/office/drawing/2014/main" id="{7965568E-80DF-4D1B-96EA-6F643193A5DD}"/>
            </a:ext>
          </a:extLst>
        </xdr:cNvPr>
        <xdr:cNvSpPr>
          <a:spLocks noChangeAspect="1" noChangeArrowheads="1"/>
        </xdr:cNvSpPr>
      </xdr:nvSpPr>
      <xdr:spPr bwMode="auto">
        <a:xfrm>
          <a:off x="8867775" y="79857600"/>
          <a:ext cx="304800" cy="152598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304800</xdr:colOff>
      <xdr:row>97</xdr:row>
      <xdr:rowOff>7540</xdr:rowOff>
    </xdr:to>
    <xdr:sp macro="" textlink="">
      <xdr:nvSpPr>
        <xdr:cNvPr id="30" name="AutoShape 8" descr="https://fermilon.ru/wp-content/uploads/2019/11/image001-110.jpg">
          <a:extLst>
            <a:ext uri="{FF2B5EF4-FFF2-40B4-BE49-F238E27FC236}">
              <a16:creationId xmlns:a16="http://schemas.microsoft.com/office/drawing/2014/main" id="{BBBA8B54-86D4-4233-94D9-5900EFBBAB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771750"/>
          <a:ext cx="304800" cy="153154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63</xdr:row>
      <xdr:rowOff>108743</xdr:rowOff>
    </xdr:to>
    <xdr:sp macro="" textlink="">
      <xdr:nvSpPr>
        <xdr:cNvPr id="31" name="AutoShape 1" descr="https://selcdn.fedsp.com/mem/11/40251/1df5aa5672deb49b.jpg">
          <a:extLst>
            <a:ext uri="{FF2B5EF4-FFF2-40B4-BE49-F238E27FC236}">
              <a16:creationId xmlns:a16="http://schemas.microsoft.com/office/drawing/2014/main" id="{ADA85B1A-7E76-4642-AB32-107BEBB68A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1625500"/>
          <a:ext cx="304800" cy="12517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63</xdr:row>
      <xdr:rowOff>108743</xdr:rowOff>
    </xdr:to>
    <xdr:sp macro="" textlink="">
      <xdr:nvSpPr>
        <xdr:cNvPr id="32" name="AutoShape 2" descr="https://selcdn.fedsp.com/mem/11/40251/1df5aa5672deb49b.jpg">
          <a:extLst>
            <a:ext uri="{FF2B5EF4-FFF2-40B4-BE49-F238E27FC236}">
              <a16:creationId xmlns:a16="http://schemas.microsoft.com/office/drawing/2014/main" id="{358D837C-DDCA-4EFE-A3DD-1487C4F0AE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1625500"/>
          <a:ext cx="304800" cy="12517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63</xdr:row>
      <xdr:rowOff>108743</xdr:rowOff>
    </xdr:to>
    <xdr:sp macro="" textlink="">
      <xdr:nvSpPr>
        <xdr:cNvPr id="33" name="AutoShape 3" descr="https://mygardenia.ru/uploads/product/2900/2908/Heucherella-Fire-Frost-1.jpg">
          <a:extLst>
            <a:ext uri="{FF2B5EF4-FFF2-40B4-BE49-F238E27FC236}">
              <a16:creationId xmlns:a16="http://schemas.microsoft.com/office/drawing/2014/main" id="{CB5529F0-9A90-4041-81C6-1A5BD2EDB7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1625500"/>
          <a:ext cx="304800" cy="12517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63</xdr:row>
      <xdr:rowOff>108743</xdr:rowOff>
    </xdr:to>
    <xdr:sp macro="" textlink="">
      <xdr:nvSpPr>
        <xdr:cNvPr id="34" name="AutoShape 4" descr="https://mygardenia.ru/uploads/product/2900/2908/Heucherella-Fire-Frost-1.jpg">
          <a:extLst>
            <a:ext uri="{FF2B5EF4-FFF2-40B4-BE49-F238E27FC236}">
              <a16:creationId xmlns:a16="http://schemas.microsoft.com/office/drawing/2014/main" id="{DCC23B6D-DC2B-4473-ADC5-10AC0FAC55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1625500"/>
          <a:ext cx="304800" cy="12517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92</xdr:row>
      <xdr:rowOff>40854</xdr:rowOff>
    </xdr:to>
    <xdr:sp macro="" textlink="">
      <xdr:nvSpPr>
        <xdr:cNvPr id="35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8C4D550F-5930-43E3-9DDD-A2D0CCE9A635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6010750"/>
          <a:ext cx="304800" cy="421854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97</xdr:row>
      <xdr:rowOff>121047</xdr:rowOff>
    </xdr:to>
    <xdr:sp macro="" textlink="">
      <xdr:nvSpPr>
        <xdr:cNvPr id="36" name="AutoShape 1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73A53D04-CABD-4F51-AC40-9990F7A9887D}"/>
            </a:ext>
          </a:extLst>
        </xdr:cNvPr>
        <xdr:cNvSpPr>
          <a:spLocks noChangeAspect="1" noChangeArrowheads="1"/>
        </xdr:cNvSpPr>
      </xdr:nvSpPr>
      <xdr:spPr bwMode="auto">
        <a:xfrm>
          <a:off x="0" y="83477100"/>
          <a:ext cx="304800" cy="145454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97</xdr:row>
      <xdr:rowOff>121047</xdr:rowOff>
    </xdr:to>
    <xdr:sp macro="" textlink="">
      <xdr:nvSpPr>
        <xdr:cNvPr id="37" name="AutoShape 2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11222088-59CB-451F-B089-74C353D335E4}"/>
            </a:ext>
          </a:extLst>
        </xdr:cNvPr>
        <xdr:cNvSpPr>
          <a:spLocks noChangeAspect="1" noChangeArrowheads="1"/>
        </xdr:cNvSpPr>
      </xdr:nvSpPr>
      <xdr:spPr bwMode="auto">
        <a:xfrm>
          <a:off x="0" y="83477100"/>
          <a:ext cx="304800" cy="1454547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1984</xdr:rowOff>
    </xdr:to>
    <xdr:sp macro="" textlink="">
      <xdr:nvSpPr>
        <xdr:cNvPr id="38" name="AutoShape 3" descr="https://romashkino.ru/upload/iblock/b7d/%D0%93%D0%BE%D1%80%D1%82%D0%B5%D0%BD%D0%B7%D0%B8%D1%8F%20%D0%BC%D0%B5%D1%82%D0%B5%D0%BB%D1%8C%D1%87%D0%B0%D1%82%D0%B0%D1%8F%20Fraise%20Melba%20%D1%81%D0%B0%D0%B6%D0%B5%D0%BD%D1%86%D1%8B.jpg">
          <a:extLst>
            <a:ext uri="{FF2B5EF4-FFF2-40B4-BE49-F238E27FC236}">
              <a16:creationId xmlns:a16="http://schemas.microsoft.com/office/drawing/2014/main" id="{3D28C620-88A3-4913-BA25-8EBA1F74D554}"/>
            </a:ext>
          </a:extLst>
        </xdr:cNvPr>
        <xdr:cNvSpPr>
          <a:spLocks noChangeAspect="1" noChangeArrowheads="1"/>
        </xdr:cNvSpPr>
      </xdr:nvSpPr>
      <xdr:spPr bwMode="auto">
        <a:xfrm>
          <a:off x="7191375" y="80581500"/>
          <a:ext cx="304800" cy="1525984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66675</xdr:rowOff>
    </xdr:from>
    <xdr:to>
      <xdr:col>0</xdr:col>
      <xdr:colOff>304800</xdr:colOff>
      <xdr:row>115</xdr:row>
      <xdr:rowOff>58738</xdr:rowOff>
    </xdr:to>
    <xdr:sp macro="" textlink="">
      <xdr:nvSpPr>
        <xdr:cNvPr id="39" name="AutoShape 1" descr="https://pocvetam.ru/wp-content/uploads/2019/08/2-cvetki-rododendrona.jpg">
          <a:extLst>
            <a:ext uri="{FF2B5EF4-FFF2-40B4-BE49-F238E27FC236}">
              <a16:creationId xmlns:a16="http://schemas.microsoft.com/office/drawing/2014/main" id="{41CDD20F-23B0-4E17-80A2-2787BBDBE21F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2182813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19050</xdr:colOff>
      <xdr:row>110</xdr:row>
      <xdr:rowOff>333375</xdr:rowOff>
    </xdr:from>
    <xdr:to>
      <xdr:col>0</xdr:col>
      <xdr:colOff>323850</xdr:colOff>
      <xdr:row>117</xdr:row>
      <xdr:rowOff>325437</xdr:rowOff>
    </xdr:to>
    <xdr:sp macro="" textlink="">
      <xdr:nvSpPr>
        <xdr:cNvPr id="40" name="AutoShape 3" descr="https://www.cloverhome.nl/wp-content/uploads/2016/05/Colour_garden_rhododendrons_madame_masson.jpg">
          <a:extLst>
            <a:ext uri="{FF2B5EF4-FFF2-40B4-BE49-F238E27FC236}">
              <a16:creationId xmlns:a16="http://schemas.microsoft.com/office/drawing/2014/main" id="{9DBCA89B-1FF4-43B8-AEF8-C18CADAA62E8}"/>
            </a:ext>
          </a:extLst>
        </xdr:cNvPr>
        <xdr:cNvSpPr>
          <a:spLocks noChangeAspect="1" noChangeArrowheads="1"/>
        </xdr:cNvSpPr>
      </xdr:nvSpPr>
      <xdr:spPr bwMode="auto">
        <a:xfrm>
          <a:off x="19050" y="39652575"/>
          <a:ext cx="304800" cy="2182812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97</xdr:row>
      <xdr:rowOff>121047</xdr:rowOff>
    </xdr:to>
    <xdr:sp macro="" textlink="">
      <xdr:nvSpPr>
        <xdr:cNvPr id="41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362BD9FD-A28D-4A85-8E3F-4B499362838E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3477100"/>
          <a:ext cx="304800" cy="1454547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1984</xdr:rowOff>
    </xdr:to>
    <xdr:sp macro="" textlink="">
      <xdr:nvSpPr>
        <xdr:cNvPr id="42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B122D802-95BC-40C9-AA76-A340985A6D60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0581500"/>
          <a:ext cx="304800" cy="152598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97</xdr:row>
      <xdr:rowOff>188913</xdr:rowOff>
    </xdr:to>
    <xdr:sp macro="" textlink="">
      <xdr:nvSpPr>
        <xdr:cNvPr id="43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063C2B7B-C36D-4248-BCC4-41AABBB82CA0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4201000"/>
          <a:ext cx="304800" cy="152241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92</xdr:row>
      <xdr:rowOff>40854</xdr:rowOff>
    </xdr:to>
    <xdr:sp macro="" textlink="">
      <xdr:nvSpPr>
        <xdr:cNvPr id="44" name="AutoShape 7" descr="https://korzinkasp.ru/files/cb5/cb5a233327ae63dcc21c66865cfc2653.jpg">
          <a:extLst>
            <a:ext uri="{FF2B5EF4-FFF2-40B4-BE49-F238E27FC236}">
              <a16:creationId xmlns:a16="http://schemas.microsoft.com/office/drawing/2014/main" id="{D12C3C2B-6950-4932-887A-983E2B8DD140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6010750"/>
          <a:ext cx="304800" cy="42185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304800</xdr:colOff>
      <xdr:row>98</xdr:row>
      <xdr:rowOff>794</xdr:rowOff>
    </xdr:to>
    <xdr:sp macro="" textlink="">
      <xdr:nvSpPr>
        <xdr:cNvPr id="45" name="AutoShape 1" descr="https://shop.plantship.ru/wp-content/uploads/2021/03/hydrangea-paniculata-skyfall.jpg">
          <a:extLst>
            <a:ext uri="{FF2B5EF4-FFF2-40B4-BE49-F238E27FC236}">
              <a16:creationId xmlns:a16="http://schemas.microsoft.com/office/drawing/2014/main" id="{7FB358AA-274A-40F4-B861-8DECE69615C8}"/>
            </a:ext>
          </a:extLst>
        </xdr:cNvPr>
        <xdr:cNvSpPr>
          <a:spLocks noChangeAspect="1" noChangeArrowheads="1"/>
        </xdr:cNvSpPr>
      </xdr:nvSpPr>
      <xdr:spPr bwMode="auto">
        <a:xfrm>
          <a:off x="10086975" y="85648800"/>
          <a:ext cx="304800" cy="152479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304800</xdr:colOff>
      <xdr:row>100</xdr:row>
      <xdr:rowOff>102790</xdr:rowOff>
    </xdr:to>
    <xdr:sp macro="" textlink="">
      <xdr:nvSpPr>
        <xdr:cNvPr id="46" name="AutoShape 4" descr="https://selcdn.fedsp.com/cassiopeia/13/688077/1b85e45ae834cf6f.jpg">
          <a:extLst>
            <a:ext uri="{FF2B5EF4-FFF2-40B4-BE49-F238E27FC236}">
              <a16:creationId xmlns:a16="http://schemas.microsoft.com/office/drawing/2014/main" id="{2B69EAF8-5245-481D-A356-A9A4088FCBE6}"/>
            </a:ext>
          </a:extLst>
        </xdr:cNvPr>
        <xdr:cNvSpPr>
          <a:spLocks noChangeAspect="1" noChangeArrowheads="1"/>
        </xdr:cNvSpPr>
      </xdr:nvSpPr>
      <xdr:spPr bwMode="auto">
        <a:xfrm>
          <a:off x="8867775" y="89268300"/>
          <a:ext cx="304800" cy="124579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107</xdr:row>
      <xdr:rowOff>0</xdr:rowOff>
    </xdr:from>
    <xdr:to>
      <xdr:col>9</xdr:col>
      <xdr:colOff>304800</xdr:colOff>
      <xdr:row>114</xdr:row>
      <xdr:rowOff>11112</xdr:rowOff>
    </xdr:to>
    <xdr:sp macro="" textlink="">
      <xdr:nvSpPr>
        <xdr:cNvPr id="47" name="AutoShape 1" descr="https://img3.procvetok.com/crop/w800h600/65/82/658290673d6bd69dddb55f7036569d02.jpg">
          <a:extLst>
            <a:ext uri="{FF2B5EF4-FFF2-40B4-BE49-F238E27FC236}">
              <a16:creationId xmlns:a16="http://schemas.microsoft.com/office/drawing/2014/main" id="{10BF6AF1-6703-40F0-B9A3-F18E16B7B634}"/>
            </a:ext>
          </a:extLst>
        </xdr:cNvPr>
        <xdr:cNvSpPr>
          <a:spLocks noChangeAspect="1" noChangeArrowheads="1"/>
        </xdr:cNvSpPr>
      </xdr:nvSpPr>
      <xdr:spPr bwMode="auto">
        <a:xfrm>
          <a:off x="9477375" y="96869250"/>
          <a:ext cx="304800" cy="1154112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43</xdr:row>
      <xdr:rowOff>11112</xdr:rowOff>
    </xdr:to>
    <xdr:sp macro="" textlink="">
      <xdr:nvSpPr>
        <xdr:cNvPr id="48" name="AutoShape 2" descr="https://xn--80aikl5af8e.xn--p1ai/assets/images/default/1530/sazhency-ezhevika-loh-tej-2.jpg">
          <a:extLst>
            <a:ext uri="{FF2B5EF4-FFF2-40B4-BE49-F238E27FC236}">
              <a16:creationId xmlns:a16="http://schemas.microsoft.com/office/drawing/2014/main" id="{7A253619-075E-4F82-93C1-F6A731C4756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927050"/>
          <a:ext cx="304800" cy="1154112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42</xdr:row>
      <xdr:rowOff>104775</xdr:rowOff>
    </xdr:to>
    <xdr:sp macro="" textlink="">
      <xdr:nvSpPr>
        <xdr:cNvPr id="49" name="AutoShape 6" descr="https://xn--80aeidvfnkbvf2d7cb.xn--p1ai/catalog/product/ezhevika-chester-n2-w800-h800.jpg">
          <a:extLst>
            <a:ext uri="{FF2B5EF4-FFF2-40B4-BE49-F238E27FC236}">
              <a16:creationId xmlns:a16="http://schemas.microsoft.com/office/drawing/2014/main" id="{05436C63-8CA1-4841-8253-B425324B6605}"/>
            </a:ext>
          </a:extLst>
        </xdr:cNvPr>
        <xdr:cNvSpPr>
          <a:spLocks noChangeAspect="1" noChangeArrowheads="1"/>
        </xdr:cNvSpPr>
      </xdr:nvSpPr>
      <xdr:spPr bwMode="auto">
        <a:xfrm>
          <a:off x="8867775" y="24841200"/>
          <a:ext cx="304800" cy="12477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72</xdr:row>
      <xdr:rowOff>80566</xdr:rowOff>
    </xdr:to>
    <xdr:sp macro="" textlink="">
      <xdr:nvSpPr>
        <xdr:cNvPr id="50" name="AutoShape 8" descr="https://www.podvorje.ru/img/work/nomencl/54359.jpg">
          <a:extLst>
            <a:ext uri="{FF2B5EF4-FFF2-40B4-BE49-F238E27FC236}">
              <a16:creationId xmlns:a16="http://schemas.microsoft.com/office/drawing/2014/main" id="{2AB83DBF-E423-4F7C-A0DE-3C81BDD148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8999100"/>
          <a:ext cx="304800" cy="1223566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72</xdr:row>
      <xdr:rowOff>21034</xdr:rowOff>
    </xdr:to>
    <xdr:sp macro="" textlink="">
      <xdr:nvSpPr>
        <xdr:cNvPr id="51" name="AutoShape 11" descr="https://sad-mos.ru/image/cache/catalog/prod/743241-720x720.jpg">
          <a:extLst>
            <a:ext uri="{FF2B5EF4-FFF2-40B4-BE49-F238E27FC236}">
              <a16:creationId xmlns:a16="http://schemas.microsoft.com/office/drawing/2014/main" id="{AD52919B-BFCB-481F-8425-FECFE6CA5993}"/>
            </a:ext>
          </a:extLst>
        </xdr:cNvPr>
        <xdr:cNvSpPr>
          <a:spLocks noChangeAspect="1" noChangeArrowheads="1"/>
        </xdr:cNvSpPr>
      </xdr:nvSpPr>
      <xdr:spPr bwMode="auto">
        <a:xfrm>
          <a:off x="7191375" y="70294500"/>
          <a:ext cx="304800" cy="219273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29</xdr:row>
      <xdr:rowOff>131366</xdr:rowOff>
    </xdr:to>
    <xdr:sp macro="" textlink="">
      <xdr:nvSpPr>
        <xdr:cNvPr id="5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344D9A6-D231-47F5-8BCE-1EECF517F1F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534900"/>
          <a:ext cx="304800" cy="893366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31</xdr:row>
      <xdr:rowOff>86518</xdr:rowOff>
    </xdr:to>
    <xdr:sp macro="" textlink="">
      <xdr:nvSpPr>
        <xdr:cNvPr id="5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9E11D27-287F-4830-9979-A46FE1C3B2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896850"/>
          <a:ext cx="304800" cy="1229518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105172</xdr:rowOff>
    </xdr:to>
    <xdr:sp macro="" textlink="">
      <xdr:nvSpPr>
        <xdr:cNvPr id="5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7D147AB-7C8E-4CBB-A9C5-D3D7E51640F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258800"/>
          <a:ext cx="304800" cy="1248172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76597</xdr:rowOff>
    </xdr:to>
    <xdr:sp macro="" textlink="">
      <xdr:nvSpPr>
        <xdr:cNvPr id="5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9FB0D706-2233-422C-8426-0AFD669081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620750"/>
          <a:ext cx="304800" cy="1219597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76598</xdr:rowOff>
    </xdr:to>
    <xdr:sp macro="" textlink="">
      <xdr:nvSpPr>
        <xdr:cNvPr id="5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5BA43E2-43E0-4094-8C02-D6CE7AA81B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982700"/>
          <a:ext cx="304800" cy="1219598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76596</xdr:rowOff>
    </xdr:to>
    <xdr:sp macro="" textlink="">
      <xdr:nvSpPr>
        <xdr:cNvPr id="5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C97AE9DF-8BD8-4338-BA1D-3D9EA0DB24A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344650"/>
          <a:ext cx="304800" cy="1219596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86122</xdr:rowOff>
    </xdr:to>
    <xdr:sp macro="" textlink="">
      <xdr:nvSpPr>
        <xdr:cNvPr id="5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31A7FBD4-0DC3-45F8-9310-B9E59CC6AF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706600"/>
          <a:ext cx="304800" cy="1229122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70643</xdr:rowOff>
    </xdr:to>
    <xdr:sp macro="" textlink="">
      <xdr:nvSpPr>
        <xdr:cNvPr id="5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2B6D5FE-EA14-41E5-B4D4-D2D70811D2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068550"/>
          <a:ext cx="304800" cy="12136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70644</xdr:rowOff>
    </xdr:to>
    <xdr:sp macro="" textlink="">
      <xdr:nvSpPr>
        <xdr:cNvPr id="6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E6D7E32-A1AB-466A-B6A6-E77B3253AA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430500"/>
          <a:ext cx="304800" cy="121364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70643</xdr:rowOff>
    </xdr:to>
    <xdr:sp macro="" textlink="">
      <xdr:nvSpPr>
        <xdr:cNvPr id="6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798C0BA3-C5E5-4E07-A437-7989F2D3F6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792450"/>
          <a:ext cx="304800" cy="12136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32</xdr:row>
      <xdr:rowOff>70645</xdr:rowOff>
    </xdr:to>
    <xdr:sp macro="" textlink="">
      <xdr:nvSpPr>
        <xdr:cNvPr id="6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E7CEA7F-4BC1-44EE-AFDC-719BE06462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154400"/>
          <a:ext cx="304800" cy="121364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34</xdr:row>
      <xdr:rowOff>70643</xdr:rowOff>
    </xdr:to>
    <xdr:sp macro="" textlink="">
      <xdr:nvSpPr>
        <xdr:cNvPr id="6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F8304DA-F02C-4424-A4DD-57C233827D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516350"/>
          <a:ext cx="304800" cy="12136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34</xdr:row>
      <xdr:rowOff>70644</xdr:rowOff>
    </xdr:to>
    <xdr:sp macro="" textlink="">
      <xdr:nvSpPr>
        <xdr:cNvPr id="6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51461A8B-1907-4C85-B7F9-19DF2B5283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878300"/>
          <a:ext cx="304800" cy="121364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35</xdr:row>
      <xdr:rowOff>70643</xdr:rowOff>
    </xdr:to>
    <xdr:sp macro="" textlink="">
      <xdr:nvSpPr>
        <xdr:cNvPr id="6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9771323E-192C-4B3E-9FB1-7FC7D54E99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240250"/>
          <a:ext cx="304800" cy="1213643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37</xdr:row>
      <xdr:rowOff>78581</xdr:rowOff>
    </xdr:to>
    <xdr:sp macro="" textlink="">
      <xdr:nvSpPr>
        <xdr:cNvPr id="6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38330439-14CF-44AD-A595-4C42625D40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411950"/>
          <a:ext cx="304800" cy="122158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37</xdr:row>
      <xdr:rowOff>82551</xdr:rowOff>
    </xdr:to>
    <xdr:sp macro="" textlink="">
      <xdr:nvSpPr>
        <xdr:cNvPr id="6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934C945-18FE-497C-95A5-748F6BC1EC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773900"/>
          <a:ext cx="304800" cy="122555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38</xdr:row>
      <xdr:rowOff>95250</xdr:rowOff>
    </xdr:to>
    <xdr:sp macro="" textlink="">
      <xdr:nvSpPr>
        <xdr:cNvPr id="6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57489631-A7A4-4386-AA2C-A91280AC61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49780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42</xdr:row>
      <xdr:rowOff>104775</xdr:rowOff>
    </xdr:to>
    <xdr:sp macro="" textlink="">
      <xdr:nvSpPr>
        <xdr:cNvPr id="6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07434D8-C631-45F5-8BDA-C9773C643E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4841200"/>
          <a:ext cx="304800" cy="12477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42</xdr:row>
      <xdr:rowOff>104775</xdr:rowOff>
    </xdr:to>
    <xdr:sp macro="" textlink="">
      <xdr:nvSpPr>
        <xdr:cNvPr id="7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D352BA6-4A14-43D8-9342-5B80534CCD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203150"/>
          <a:ext cx="304800" cy="12477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42</xdr:row>
      <xdr:rowOff>1191</xdr:rowOff>
    </xdr:to>
    <xdr:sp macro="" textlink="">
      <xdr:nvSpPr>
        <xdr:cNvPr id="7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22C343E-5BA1-4C6B-9963-245ADEE0B5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565100"/>
          <a:ext cx="304800" cy="1144191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45</xdr:row>
      <xdr:rowOff>95250</xdr:rowOff>
    </xdr:to>
    <xdr:sp macro="" textlink="">
      <xdr:nvSpPr>
        <xdr:cNvPr id="7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698C106E-2390-4EB8-9236-484C5DA805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665095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44</xdr:row>
      <xdr:rowOff>147638</xdr:rowOff>
    </xdr:to>
    <xdr:sp macro="" textlink="">
      <xdr:nvSpPr>
        <xdr:cNvPr id="7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D8BDAAB5-448E-4120-AD05-057796F99A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012900"/>
          <a:ext cx="304800" cy="1100138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46</xdr:row>
      <xdr:rowOff>86518</xdr:rowOff>
    </xdr:to>
    <xdr:sp macro="" textlink="">
      <xdr:nvSpPr>
        <xdr:cNvPr id="7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C3E6773-ECDA-4F3D-8BE9-B41C5E80F4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374850"/>
          <a:ext cx="304800" cy="1229518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46</xdr:row>
      <xdr:rowOff>95250</xdr:rowOff>
    </xdr:to>
    <xdr:sp macro="" textlink="">
      <xdr:nvSpPr>
        <xdr:cNvPr id="7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3AE7E0F-91ED-4CBB-958A-C2F907E8F2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3316605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46</xdr:row>
      <xdr:rowOff>95250</xdr:rowOff>
    </xdr:to>
    <xdr:sp macro="" textlink="">
      <xdr:nvSpPr>
        <xdr:cNvPr id="7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1CC38DD-770A-428F-BB7B-1FF3E084F3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3352800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46</xdr:row>
      <xdr:rowOff>95250</xdr:rowOff>
    </xdr:to>
    <xdr:sp macro="" textlink="">
      <xdr:nvSpPr>
        <xdr:cNvPr id="7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E10B77B-29C9-432E-8466-25D0FF1CAF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33889950"/>
          <a:ext cx="304800" cy="123825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46</xdr:row>
      <xdr:rowOff>86519</xdr:rowOff>
    </xdr:to>
    <xdr:sp macro="" textlink="">
      <xdr:nvSpPr>
        <xdr:cNvPr id="7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32E51B5-2CED-4DD2-822D-8E0FC4AB8A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34251900"/>
          <a:ext cx="304800" cy="1229519"/>
        </a:xfrm>
        <a:prstGeom prst="rect">
          <a:avLst/>
        </a:prstGeom>
        <a:noFill/>
      </xdr:spPr>
    </xdr:sp>
    <xdr:clientData/>
  </xdr:two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7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D4380A9-B3C2-4027-8DE8-F55BC68E42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5163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8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F445E79-7EBF-4EDC-B09B-3CAC5F62E56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258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8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6663F247-80D7-40AE-89FE-DF68BD2F57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258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8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7B86767-BCAD-4CE4-9595-DB298E6FC6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7924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8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7A57444-7E7F-4D15-AEDA-779D8D3765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7924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8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539C9482-4DBB-4E7F-9A3E-6F19C9A01C2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50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8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B0CC0E78-C97F-4FCC-B6A1-72AE76856B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9546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8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448BFF1-93A8-4F03-9B24-69CA98AEB1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9546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8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C58F87CE-DC81-4804-9238-680AE717C8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9546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8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97FB2B24-8BF9-4841-A8D7-DFEA2C6C51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2031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8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2D4FB6F-06F7-4B97-93E0-F2D7D9FF31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2031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9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8D664004-19E9-40FB-A56E-8E6B1A8FA1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52031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9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92F199D-57A3-4BB6-93B4-99D527235F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258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9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F380982-33A2-4B16-A728-B96DB6450CE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9827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9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21DF9C9-75B8-47D5-BE76-A1C086DC28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9827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9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EB50B37-B116-4966-8758-8D3CC582E3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9827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9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612BF29E-8385-433C-B714-E1C68F7931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2852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9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61902C49-F6E5-4898-958A-58A1B72928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8783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9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BDA1067B-875C-483A-A4A6-AEAE53EB48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8783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9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1FCE67F-A841-414B-99FD-9EF71FD1A7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2402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9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CF0B16F9-96A4-40CD-A34D-661AB34615C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2402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10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B673B07D-2036-4BDA-8B0F-7445904147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2402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10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D4DDF640-8529-4AC5-8BBA-C2C198F40E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896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10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C961CCB-987E-4252-9BE9-3ACE8BB063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896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10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406FB85-338A-45A7-A624-9594431901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896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10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65CFC12-99C0-4469-A46B-08FF7E311B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2896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25</xdr:row>
      <xdr:rowOff>302558</xdr:rowOff>
    </xdr:from>
    <xdr:ext cx="304800" cy="190500"/>
    <xdr:sp macro="" textlink="">
      <xdr:nvSpPr>
        <xdr:cNvPr id="10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6C72239-DDD8-4B4C-89DD-BECE6EAF59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31994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0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95D3E51C-4573-4DD5-8322-79DE22213D4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3446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0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7258373-8E45-430B-8B50-6AD9CF1A96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3446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0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CCE7269-8D80-41D5-AFC7-DBFD2452FF4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3446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0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8C30F9EF-3B47-4769-A7F0-79EBD3B08B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3446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1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3412FCA-B8B6-4BBD-8318-23404DFD50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6472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7CD1E886-DAD9-43BB-9879-A3780C235D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01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82CE020-933A-4672-AF50-42A1AA170C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01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CEB038AF-665F-4717-8B7C-3A81D354D0D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01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C48F230F-E658-4B24-84AD-A33D52C412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01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37D04497-D01C-45D8-B06C-76DE94AB98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01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6BD10258-B032-469B-9A0F-37E37136AF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3223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658FDB6-EFAF-43B5-BF65-627FDC94EF9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657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0AD6494-2237-43F7-BF86-F38DF56519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657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1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138BDC3E-0D39-4E06-ACEB-F2D5E0CB99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657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51DCA0D5-B958-4C35-8563-678982A2AF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657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1D19EE2-3796-40F8-AAE4-B50F4A734D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657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08B7F087-FC4A-4402-A1C5-B8D08DE140C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9604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716CB291-F20A-4239-8876-AFFFEC0D97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5720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5952934-7B88-4D4F-B9B2-A645B398AA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5720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F4AC388-91FB-43DC-9C70-437BB59FE0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5720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6A3CD73-D7CD-48EC-A3E1-50DE6070FD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5720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E558FD9-9134-4F84-97FD-B4EA57CE43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5720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201A58C-454F-4307-BCC5-E94442C0B8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48745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2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250BF087-9EA5-4C1C-8ECB-2705419591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29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3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CACC351-8F2C-4134-AA5C-54BC50476D1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29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3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D0C60087-5C75-4878-B952-AC26F29A4D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29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32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E19D5A65-5371-46D2-ABE4-1716C6EED9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29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33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8BC96E58-D47C-409A-AF8D-3DFD5095D79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8295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34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4250AF2E-2D3D-4D90-90ED-4B3D64EA11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81321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35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819B0FF9-4511-4526-91FA-444DF114F50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0129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36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70C24919-C477-411D-9383-A3B4488CA9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0129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37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70AF00CD-C5B1-45C5-A0CD-8C953EAE9D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0129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3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9F697F62-0613-4FF4-AD70-BC3639110F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7012900"/>
          <a:ext cx="304800" cy="190500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119062</xdr:colOff>
      <xdr:row>0</xdr:row>
      <xdr:rowOff>58989</xdr:rowOff>
    </xdr:from>
    <xdr:to>
      <xdr:col>0</xdr:col>
      <xdr:colOff>733074</xdr:colOff>
      <xdr:row>4</xdr:row>
      <xdr:rowOff>16482</xdr:rowOff>
    </xdr:to>
    <xdr:pic>
      <xdr:nvPicPr>
        <xdr:cNvPr id="139" name="Рисунок 138" descr="https://klonsazhentsy.ru/uploads/s/e/k/s/eks6unr0qkqc/img/full_EQpvuVDt.png">
          <a:extLst>
            <a:ext uri="{FF2B5EF4-FFF2-40B4-BE49-F238E27FC236}">
              <a16:creationId xmlns:a16="http://schemas.microsoft.com/office/drawing/2014/main" id="{10E11229-EF16-44EC-912D-78D5B4FA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062" y="58989"/>
          <a:ext cx="614012" cy="719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304800</xdr:colOff>
      <xdr:row>111</xdr:row>
      <xdr:rowOff>304800</xdr:rowOff>
    </xdr:to>
    <xdr:sp macro="" textlink="">
      <xdr:nvSpPr>
        <xdr:cNvPr id="140" name="AutoShape 28" descr="https://cvetydoma.ru/wp-content/uploads/2018/07/Hrizantema-Gigi-Golden-Yellow-768x576.jpg">
          <a:extLst>
            <a:ext uri="{FF2B5EF4-FFF2-40B4-BE49-F238E27FC236}">
              <a16:creationId xmlns:a16="http://schemas.microsoft.com/office/drawing/2014/main" id="{150665FB-5DB6-49B3-940A-B6974C6D6B13}"/>
            </a:ext>
          </a:extLst>
        </xdr:cNvPr>
        <xdr:cNvSpPr>
          <a:spLocks noChangeAspect="1" noChangeArrowheads="1"/>
        </xdr:cNvSpPr>
      </xdr:nvSpPr>
      <xdr:spPr bwMode="auto">
        <a:xfrm>
          <a:off x="9020175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304800</xdr:colOff>
      <xdr:row>111</xdr:row>
      <xdr:rowOff>304800</xdr:rowOff>
    </xdr:to>
    <xdr:sp macro="" textlink="">
      <xdr:nvSpPr>
        <xdr:cNvPr id="141" name="AutoShape 30" descr="https://cdn.pixabay.com/photo/2017/10/29/11/11/white-flowers-2899452_1280.jpg">
          <a:extLst>
            <a:ext uri="{FF2B5EF4-FFF2-40B4-BE49-F238E27FC236}">
              <a16:creationId xmlns:a16="http://schemas.microsoft.com/office/drawing/2014/main" id="{5F156A75-409A-45D6-8C29-610C70D3372D}"/>
            </a:ext>
          </a:extLst>
        </xdr:cNvPr>
        <xdr:cNvSpPr>
          <a:spLocks noChangeAspect="1" noChangeArrowheads="1"/>
        </xdr:cNvSpPr>
      </xdr:nvSpPr>
      <xdr:spPr bwMode="auto">
        <a:xfrm>
          <a:off x="9020175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304800</xdr:colOff>
      <xdr:row>111</xdr:row>
      <xdr:rowOff>304800</xdr:rowOff>
    </xdr:to>
    <xdr:sp macro="" textlink="">
      <xdr:nvSpPr>
        <xdr:cNvPr id="142" name="AutoShape 33" descr="Хризантема (сорт 'Breeze Cassis')">
          <a:extLst>
            <a:ext uri="{FF2B5EF4-FFF2-40B4-BE49-F238E27FC236}">
              <a16:creationId xmlns:a16="http://schemas.microsoft.com/office/drawing/2014/main" id="{6DC608F8-366B-4950-9A8B-E0D8019CF093}"/>
            </a:ext>
          </a:extLst>
        </xdr:cNvPr>
        <xdr:cNvSpPr>
          <a:spLocks noChangeAspect="1" noChangeArrowheads="1"/>
        </xdr:cNvSpPr>
      </xdr:nvSpPr>
      <xdr:spPr bwMode="auto">
        <a:xfrm>
          <a:off x="9020175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3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D435CF03-AE06-44E1-8D2A-687093676825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4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BFCE119A-A3BB-4514-8827-6BDE9F20161E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5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DB4E3BD9-63FE-4B2F-AEB2-2C2D27E60473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6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99B33732-E31C-4F52-8476-8CD69D8AC100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7" name="AutoShape 52" descr="https://pbs.twimg.com/media/Drpn3deWkAEBCtr.jpg">
          <a:extLst>
            <a:ext uri="{FF2B5EF4-FFF2-40B4-BE49-F238E27FC236}">
              <a16:creationId xmlns:a16="http://schemas.microsoft.com/office/drawing/2014/main" id="{BE850C55-1841-4CEA-831D-116422B30A1A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8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8D0CC195-EE28-4CB5-9536-7ED01AB09087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304800</xdr:rowOff>
    </xdr:to>
    <xdr:sp macro="" textlink="">
      <xdr:nvSpPr>
        <xdr:cNvPr id="149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C0856148-E4EC-48A6-B2AF-2C2B79AC020F}"/>
            </a:ext>
          </a:extLst>
        </xdr:cNvPr>
        <xdr:cNvSpPr>
          <a:spLocks noChangeAspect="1" noChangeArrowheads="1"/>
        </xdr:cNvSpPr>
      </xdr:nvSpPr>
      <xdr:spPr bwMode="auto">
        <a:xfrm>
          <a:off x="0" y="223885125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0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9F7C8B40-3D60-4FB0-8D5D-C9DF763D4FB3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1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7A9C5508-CF28-44B9-9035-3A707ACAEA8C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2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24C9CE19-3B0D-4D2B-9CB3-44ACDC1D74D0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3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7F0EFB3F-409D-4B89-B71D-200602CDDB3C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4" name="AutoShape 52" descr="https://pbs.twimg.com/media/Drpn3deWkAEBCtr.jpg">
          <a:extLst>
            <a:ext uri="{FF2B5EF4-FFF2-40B4-BE49-F238E27FC236}">
              <a16:creationId xmlns:a16="http://schemas.microsoft.com/office/drawing/2014/main" id="{9919338B-A774-49AC-88B4-7C9AF54838D6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5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51D0410A-70C5-48B3-B113-E76E6693748E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6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CF449EC0-D835-4583-A144-26425F805131}"/>
            </a:ext>
          </a:extLst>
        </xdr:cNvPr>
        <xdr:cNvSpPr>
          <a:spLocks noChangeAspect="1" noChangeArrowheads="1"/>
        </xdr:cNvSpPr>
      </xdr:nvSpPr>
      <xdr:spPr bwMode="auto">
        <a:xfrm>
          <a:off x="0" y="1113472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7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A3DBDBB9-8155-4963-B7F5-B73F9235EDB0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8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8CF8C396-B527-4668-97A2-CDE97AACB91D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59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0D69B82D-21C4-4118-B920-BA99E21F1DCB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0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2EB7DCEB-6615-4369-9E8A-854200C9245F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1" name="AutoShape 52" descr="https://pbs.twimg.com/media/Drpn3deWkAEBCtr.jpg">
          <a:extLst>
            <a:ext uri="{FF2B5EF4-FFF2-40B4-BE49-F238E27FC236}">
              <a16:creationId xmlns:a16="http://schemas.microsoft.com/office/drawing/2014/main" id="{BBC4B731-15BF-4D85-A7FD-137D9C8FBAC2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2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2A9D3189-8DB2-4B2F-BA0C-525BFE9F1C3C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3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43094B6B-A56C-4156-AB72-90A1EE03832D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4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745B318F-CB49-4DD1-ADA1-533E15A6547E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5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BBBC30A7-9EC3-4801-8179-A6E1FB217416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6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8FAAF46C-5D35-4AE9-A431-67AF8FF368D8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7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C5ADD12F-DC49-4EBE-AD0C-4947F2FBF548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8" name="AutoShape 52" descr="https://pbs.twimg.com/media/Drpn3deWkAEBCtr.jpg">
          <a:extLst>
            <a:ext uri="{FF2B5EF4-FFF2-40B4-BE49-F238E27FC236}">
              <a16:creationId xmlns:a16="http://schemas.microsoft.com/office/drawing/2014/main" id="{FD292BEB-864D-406B-9377-B651A5133008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69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290918A3-BBE1-403E-B848-CEEF45B79657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0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09CAA815-8D29-495E-9388-21EEC357E586}"/>
            </a:ext>
          </a:extLst>
        </xdr:cNvPr>
        <xdr:cNvSpPr>
          <a:spLocks noChangeAspect="1" noChangeArrowheads="1"/>
        </xdr:cNvSpPr>
      </xdr:nvSpPr>
      <xdr:spPr bwMode="auto">
        <a:xfrm>
          <a:off x="0" y="1117092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1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2407B132-4398-46F2-AD39-8CF6F2DB25EB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2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55D08026-A1D9-4BD2-B2E8-CFC27B09195D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3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F177EDB8-E01B-458E-8439-3C10885FFFD3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4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A7C8C45A-2B3B-4C34-BD37-306852BC4185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5" name="AutoShape 52" descr="https://pbs.twimg.com/media/Drpn3deWkAEBCtr.jpg">
          <a:extLst>
            <a:ext uri="{FF2B5EF4-FFF2-40B4-BE49-F238E27FC236}">
              <a16:creationId xmlns:a16="http://schemas.microsoft.com/office/drawing/2014/main" id="{F86FE836-C15F-409E-A142-D0435754A059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6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36D2BABF-0895-4AA7-86A1-753F5ECE239A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77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FB00DDE3-652C-4A82-A06E-7BE66B612925}"/>
            </a:ext>
          </a:extLst>
        </xdr:cNvPr>
        <xdr:cNvSpPr>
          <a:spLocks noChangeAspect="1" noChangeArrowheads="1"/>
        </xdr:cNvSpPr>
      </xdr:nvSpPr>
      <xdr:spPr bwMode="auto">
        <a:xfrm>
          <a:off x="0" y="11207115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78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3087C593-88A1-4CE3-921F-44656AFDA6AD}"/>
            </a:ext>
          </a:extLst>
        </xdr:cNvPr>
        <xdr:cNvSpPr>
          <a:spLocks noChangeAspect="1" noChangeArrowheads="1"/>
        </xdr:cNvSpPr>
      </xdr:nvSpPr>
      <xdr:spPr bwMode="auto">
        <a:xfrm>
          <a:off x="7191375" y="63223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20</xdr:row>
      <xdr:rowOff>0</xdr:rowOff>
    </xdr:from>
    <xdr:ext cx="304800" cy="190500"/>
    <xdr:sp macro="" textlink="">
      <xdr:nvSpPr>
        <xdr:cNvPr id="179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9E4C451-9D5C-4F90-B14E-B1B5797D6FAE}"/>
            </a:ext>
          </a:extLst>
        </xdr:cNvPr>
        <xdr:cNvSpPr>
          <a:spLocks noChangeAspect="1" noChangeArrowheads="1"/>
        </xdr:cNvSpPr>
      </xdr:nvSpPr>
      <xdr:spPr bwMode="auto">
        <a:xfrm>
          <a:off x="7191375" y="740820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180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F5468BF2-F4CA-4E11-BA0A-950DCAA0193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06657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81" name="AutoShape 1" descr="https://liubimyi-sad.ru/wp-content/uploads/2021/01/klubnika-alba2.jpg">
          <a:extLst>
            <a:ext uri="{FF2B5EF4-FFF2-40B4-BE49-F238E27FC236}">
              <a16:creationId xmlns:a16="http://schemas.microsoft.com/office/drawing/2014/main" id="{A4CA5D89-5020-4974-BACE-E277D9AE934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25143758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2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FABEE2FC-547E-464F-9BCC-AB8CACB495DB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3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491077C6-6B48-4E4C-9EF6-0B8DECD90439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4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84BFC55F-E097-480D-80ED-7CD1BDC33E7D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5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79E9F7DB-07EA-4FC8-89AA-74DAF240E9F5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6" name="AutoShape 52" descr="https://pbs.twimg.com/media/Drpn3deWkAEBCtr.jpg">
          <a:extLst>
            <a:ext uri="{FF2B5EF4-FFF2-40B4-BE49-F238E27FC236}">
              <a16:creationId xmlns:a16="http://schemas.microsoft.com/office/drawing/2014/main" id="{DF6F65BE-F30B-4B73-8E2B-3D3AEFD84AE4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7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AA56EE24-B2EA-4A6D-8180-645F866F721A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8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664C62FF-400B-43BC-AA90-17D93CDC8654}"/>
            </a:ext>
          </a:extLst>
        </xdr:cNvPr>
        <xdr:cNvSpPr>
          <a:spLocks noChangeAspect="1" noChangeArrowheads="1"/>
        </xdr:cNvSpPr>
      </xdr:nvSpPr>
      <xdr:spPr bwMode="auto">
        <a:xfrm>
          <a:off x="0" y="1153287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89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79155A17-97DB-41D9-9517-698E91D51E8C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0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9BFEA4EF-4CF2-42AB-AEF1-0475A40BCA78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1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EE371D67-5BE3-4EC5-B9E8-404BBBD680D0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2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A07B4F01-6E11-4DFD-A08A-377C6F7E12A0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3" name="AutoShape 52" descr="https://pbs.twimg.com/media/Drpn3deWkAEBCtr.jpg">
          <a:extLst>
            <a:ext uri="{FF2B5EF4-FFF2-40B4-BE49-F238E27FC236}">
              <a16:creationId xmlns:a16="http://schemas.microsoft.com/office/drawing/2014/main" id="{B731A03C-F621-477F-8888-0DE9B4DFCDCB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4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AF4A7C11-234A-4114-9865-8D278CB456D6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5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BA5E4570-ED7A-4BFE-9A0A-CAE48C5D2755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6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1E05801B-7104-4142-B103-467C4AD4E51E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7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5486CAF3-96F8-4A5F-AF64-941A161F4B32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8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F0A71F9F-29DB-4FD0-8BDC-219C2ED9FF58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199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5444291E-357C-4F1C-B38C-978F89E694FA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0" name="AutoShape 52" descr="https://pbs.twimg.com/media/Drpn3deWkAEBCtr.jpg">
          <a:extLst>
            <a:ext uri="{FF2B5EF4-FFF2-40B4-BE49-F238E27FC236}">
              <a16:creationId xmlns:a16="http://schemas.microsoft.com/office/drawing/2014/main" id="{94E539E0-AB0A-4387-9BB2-2024BF880989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1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0006A670-BDCA-49BE-8985-B8C6F361C1D4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2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21776A82-14B8-4558-96F5-7A0D5D97030A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3" name="AutoShape 37" descr="https://selcdn.fedsp.com/corona/12/1868226/6a5fd4c645c80b5.jpg">
          <a:extLst>
            <a:ext uri="{FF2B5EF4-FFF2-40B4-BE49-F238E27FC236}">
              <a16:creationId xmlns:a16="http://schemas.microsoft.com/office/drawing/2014/main" id="{DC00ED9F-5D02-4E57-BCE8-886FE04607DE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4" name="AutoShape 39" descr="https://botanikshop.ru/wp-content/uploads/2021/06/65525_Breeze-Sweet_7224.jpg">
          <a:extLst>
            <a:ext uri="{FF2B5EF4-FFF2-40B4-BE49-F238E27FC236}">
              <a16:creationId xmlns:a16="http://schemas.microsoft.com/office/drawing/2014/main" id="{0AD0FD63-1B4F-4F61-B62A-67245AD925AB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5" name="AutoShape 41" descr="https://selcdn.fedsp.com/corona/12/1868226/335fd4c4dedbde0.jpg">
          <a:extLst>
            <a:ext uri="{FF2B5EF4-FFF2-40B4-BE49-F238E27FC236}">
              <a16:creationId xmlns:a16="http://schemas.microsoft.com/office/drawing/2014/main" id="{62E2F604-13BE-4C19-B8D9-C4F4C6A89053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6" name="AutoShape 50" descr="https://2.bp.blogspot.com/-bi5HFAsu-Fg/WGLbM__BadI/AAAAAAACixQ/sUs-5GpsPMUcwyxVbLnj4VcpQGkwbMExwCLcB/s1600/IMG_1914.JPG">
          <a:extLst>
            <a:ext uri="{FF2B5EF4-FFF2-40B4-BE49-F238E27FC236}">
              <a16:creationId xmlns:a16="http://schemas.microsoft.com/office/drawing/2014/main" id="{35A0EA2D-999C-4C0A-9995-0E4F37F67A06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7" name="AutoShape 52" descr="https://pbs.twimg.com/media/Drpn3deWkAEBCtr.jpg">
          <a:extLst>
            <a:ext uri="{FF2B5EF4-FFF2-40B4-BE49-F238E27FC236}">
              <a16:creationId xmlns:a16="http://schemas.microsoft.com/office/drawing/2014/main" id="{88A08B55-FD0D-47E3-AEC0-8B9A4C18E3D0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8" name="AutoShape 2" descr="https://img3.procvetok.com/crop/w800h600/1c/1a/1c1ab18f61c1d8d4de071af7ed6fbc98.jpg">
          <a:extLst>
            <a:ext uri="{FF2B5EF4-FFF2-40B4-BE49-F238E27FC236}">
              <a16:creationId xmlns:a16="http://schemas.microsoft.com/office/drawing/2014/main" id="{36EA8A67-33E4-4B30-9D77-158D42E59002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209" name="AutoShape 4" descr="https://luckygreen.ru/wa-data/public/shop/products/29/41/4129/images/10099/10099.970.jpg">
          <a:extLst>
            <a:ext uri="{FF2B5EF4-FFF2-40B4-BE49-F238E27FC236}">
              <a16:creationId xmlns:a16="http://schemas.microsoft.com/office/drawing/2014/main" id="{F5E21DA6-D5FF-4BF1-9EF1-EFE7905E96FE}"/>
            </a:ext>
          </a:extLst>
        </xdr:cNvPr>
        <xdr:cNvSpPr>
          <a:spLocks noChangeAspect="1" noChangeArrowheads="1"/>
        </xdr:cNvSpPr>
      </xdr:nvSpPr>
      <xdr:spPr bwMode="auto">
        <a:xfrm>
          <a:off x="0" y="49453800"/>
          <a:ext cx="304800" cy="304800"/>
        </a:xfrm>
        <a:prstGeom prst="rect">
          <a:avLst/>
        </a:prstGeom>
        <a:noFill/>
      </xdr:spPr>
    </xdr:sp>
    <xdr:clientData/>
  </xdr:oneCellAnchor>
  <xdr:twoCellAnchor>
    <xdr:from>
      <xdr:col>0</xdr:col>
      <xdr:colOff>0</xdr:colOff>
      <xdr:row>11</xdr:row>
      <xdr:rowOff>3463</xdr:rowOff>
    </xdr:from>
    <xdr:to>
      <xdr:col>0</xdr:col>
      <xdr:colOff>2598</xdr:colOff>
      <xdr:row>12</xdr:row>
      <xdr:rowOff>0</xdr:rowOff>
    </xdr:to>
    <xdr:pic>
      <xdr:nvPicPr>
        <xdr:cNvPr id="210" name="Рисунок 209" descr="Гусар">
          <a:extLst>
            <a:ext uri="{FF2B5EF4-FFF2-40B4-BE49-F238E27FC236}">
              <a16:creationId xmlns:a16="http://schemas.microsoft.com/office/drawing/2014/main" id="{3BD0970C-05A2-45D0-9142-5DA41DF2D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3463</xdr:rowOff>
    </xdr:from>
    <xdr:to>
      <xdr:col>0</xdr:col>
      <xdr:colOff>2598</xdr:colOff>
      <xdr:row>13</xdr:row>
      <xdr:rowOff>0</xdr:rowOff>
    </xdr:to>
    <xdr:pic>
      <xdr:nvPicPr>
        <xdr:cNvPr id="3" name="Рисунок 2" descr="Гусар">
          <a:extLst>
            <a:ext uri="{FF2B5EF4-FFF2-40B4-BE49-F238E27FC236}">
              <a16:creationId xmlns:a16="http://schemas.microsoft.com/office/drawing/2014/main" id="{5605B92C-3E14-49A0-8A94-6C4A0B1F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3463</xdr:rowOff>
    </xdr:from>
    <xdr:to>
      <xdr:col>0</xdr:col>
      <xdr:colOff>2598</xdr:colOff>
      <xdr:row>13</xdr:row>
      <xdr:rowOff>0</xdr:rowOff>
    </xdr:to>
    <xdr:pic>
      <xdr:nvPicPr>
        <xdr:cNvPr id="4" name="Рисунок 3" descr="Гусар">
          <a:extLst>
            <a:ext uri="{FF2B5EF4-FFF2-40B4-BE49-F238E27FC236}">
              <a16:creationId xmlns:a16="http://schemas.microsoft.com/office/drawing/2014/main" id="{E78B9D0E-FCFA-4AFB-BB67-603482AC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3463</xdr:rowOff>
    </xdr:from>
    <xdr:to>
      <xdr:col>0</xdr:col>
      <xdr:colOff>2598</xdr:colOff>
      <xdr:row>14</xdr:row>
      <xdr:rowOff>0</xdr:rowOff>
    </xdr:to>
    <xdr:pic>
      <xdr:nvPicPr>
        <xdr:cNvPr id="5" name="Рисунок 4" descr="Гусар">
          <a:extLst>
            <a:ext uri="{FF2B5EF4-FFF2-40B4-BE49-F238E27FC236}">
              <a16:creationId xmlns:a16="http://schemas.microsoft.com/office/drawing/2014/main" id="{D107C2F6-FAD7-4BFD-9E3C-CE4C7936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3463</xdr:rowOff>
    </xdr:from>
    <xdr:to>
      <xdr:col>0</xdr:col>
      <xdr:colOff>2598</xdr:colOff>
      <xdr:row>14</xdr:row>
      <xdr:rowOff>0</xdr:rowOff>
    </xdr:to>
    <xdr:pic>
      <xdr:nvPicPr>
        <xdr:cNvPr id="6" name="Рисунок 5" descr="Гусар">
          <a:extLst>
            <a:ext uri="{FF2B5EF4-FFF2-40B4-BE49-F238E27FC236}">
              <a16:creationId xmlns:a16="http://schemas.microsoft.com/office/drawing/2014/main" id="{B909C15C-843E-45D9-8CDF-7D77F8B3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3463</xdr:rowOff>
    </xdr:from>
    <xdr:to>
      <xdr:col>0</xdr:col>
      <xdr:colOff>2598</xdr:colOff>
      <xdr:row>15</xdr:row>
      <xdr:rowOff>0</xdr:rowOff>
    </xdr:to>
    <xdr:pic>
      <xdr:nvPicPr>
        <xdr:cNvPr id="8" name="Рисунок 7" descr="Гусар">
          <a:extLst>
            <a:ext uri="{FF2B5EF4-FFF2-40B4-BE49-F238E27FC236}">
              <a16:creationId xmlns:a16="http://schemas.microsoft.com/office/drawing/2014/main" id="{C5F570D3-B7EE-43F7-B6DC-CA24418FB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3463</xdr:rowOff>
    </xdr:from>
    <xdr:to>
      <xdr:col>0</xdr:col>
      <xdr:colOff>2598</xdr:colOff>
      <xdr:row>15</xdr:row>
      <xdr:rowOff>0</xdr:rowOff>
    </xdr:to>
    <xdr:pic>
      <xdr:nvPicPr>
        <xdr:cNvPr id="10" name="Рисунок 9" descr="Гусар">
          <a:extLst>
            <a:ext uri="{FF2B5EF4-FFF2-40B4-BE49-F238E27FC236}">
              <a16:creationId xmlns:a16="http://schemas.microsoft.com/office/drawing/2014/main" id="{517CE753-1780-4D4D-AB6E-C5F384F8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3463</xdr:rowOff>
    </xdr:from>
    <xdr:to>
      <xdr:col>0</xdr:col>
      <xdr:colOff>2598</xdr:colOff>
      <xdr:row>16</xdr:row>
      <xdr:rowOff>0</xdr:rowOff>
    </xdr:to>
    <xdr:pic>
      <xdr:nvPicPr>
        <xdr:cNvPr id="14" name="Рисунок 13" descr="Гусар">
          <a:extLst>
            <a:ext uri="{FF2B5EF4-FFF2-40B4-BE49-F238E27FC236}">
              <a16:creationId xmlns:a16="http://schemas.microsoft.com/office/drawing/2014/main" id="{70E1B356-7479-4553-84D3-88D2C620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3463</xdr:rowOff>
    </xdr:from>
    <xdr:to>
      <xdr:col>0</xdr:col>
      <xdr:colOff>2598</xdr:colOff>
      <xdr:row>16</xdr:row>
      <xdr:rowOff>0</xdr:rowOff>
    </xdr:to>
    <xdr:pic>
      <xdr:nvPicPr>
        <xdr:cNvPr id="15" name="Рисунок 14" descr="Гусар">
          <a:extLst>
            <a:ext uri="{FF2B5EF4-FFF2-40B4-BE49-F238E27FC236}">
              <a16:creationId xmlns:a16="http://schemas.microsoft.com/office/drawing/2014/main" id="{7BDC31FE-F91A-4734-93C6-693F898AC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3463</xdr:rowOff>
    </xdr:from>
    <xdr:to>
      <xdr:col>0</xdr:col>
      <xdr:colOff>2598</xdr:colOff>
      <xdr:row>17</xdr:row>
      <xdr:rowOff>0</xdr:rowOff>
    </xdr:to>
    <xdr:pic>
      <xdr:nvPicPr>
        <xdr:cNvPr id="211" name="Рисунок 210" descr="Гусар">
          <a:extLst>
            <a:ext uri="{FF2B5EF4-FFF2-40B4-BE49-F238E27FC236}">
              <a16:creationId xmlns:a16="http://schemas.microsoft.com/office/drawing/2014/main" id="{C2B6124E-F57A-42B0-A7C7-65E9B2705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3463</xdr:rowOff>
    </xdr:from>
    <xdr:to>
      <xdr:col>0</xdr:col>
      <xdr:colOff>2598</xdr:colOff>
      <xdr:row>17</xdr:row>
      <xdr:rowOff>0</xdr:rowOff>
    </xdr:to>
    <xdr:pic>
      <xdr:nvPicPr>
        <xdr:cNvPr id="212" name="Рисунок 211" descr="Гусар">
          <a:extLst>
            <a:ext uri="{FF2B5EF4-FFF2-40B4-BE49-F238E27FC236}">
              <a16:creationId xmlns:a16="http://schemas.microsoft.com/office/drawing/2014/main" id="{A07EB8A1-58D7-482B-9FCB-F8FB732E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3463</xdr:rowOff>
    </xdr:from>
    <xdr:to>
      <xdr:col>0</xdr:col>
      <xdr:colOff>2598</xdr:colOff>
      <xdr:row>20</xdr:row>
      <xdr:rowOff>0</xdr:rowOff>
    </xdr:to>
    <xdr:pic>
      <xdr:nvPicPr>
        <xdr:cNvPr id="213" name="Рисунок 212" descr="Гусар">
          <a:extLst>
            <a:ext uri="{FF2B5EF4-FFF2-40B4-BE49-F238E27FC236}">
              <a16:creationId xmlns:a16="http://schemas.microsoft.com/office/drawing/2014/main" id="{40382DBA-7ACE-4279-B11F-8FF4008F3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3463</xdr:rowOff>
    </xdr:from>
    <xdr:to>
      <xdr:col>0</xdr:col>
      <xdr:colOff>2598</xdr:colOff>
      <xdr:row>20</xdr:row>
      <xdr:rowOff>0</xdr:rowOff>
    </xdr:to>
    <xdr:pic>
      <xdr:nvPicPr>
        <xdr:cNvPr id="214" name="Рисунок 213" descr="Гусар">
          <a:extLst>
            <a:ext uri="{FF2B5EF4-FFF2-40B4-BE49-F238E27FC236}">
              <a16:creationId xmlns:a16="http://schemas.microsoft.com/office/drawing/2014/main" id="{5C8C4B49-EC65-4E0B-AC0C-77D5C4D0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2766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3463</xdr:rowOff>
    </xdr:from>
    <xdr:to>
      <xdr:col>0</xdr:col>
      <xdr:colOff>2598</xdr:colOff>
      <xdr:row>18</xdr:row>
      <xdr:rowOff>0</xdr:rowOff>
    </xdr:to>
    <xdr:pic>
      <xdr:nvPicPr>
        <xdr:cNvPr id="215" name="Рисунок 214" descr="Гусар">
          <a:extLst>
            <a:ext uri="{FF2B5EF4-FFF2-40B4-BE49-F238E27FC236}">
              <a16:creationId xmlns:a16="http://schemas.microsoft.com/office/drawing/2014/main" id="{94F535E0-64D8-4694-B90A-97F4C9E0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93741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3463</xdr:rowOff>
    </xdr:from>
    <xdr:to>
      <xdr:col>0</xdr:col>
      <xdr:colOff>2598</xdr:colOff>
      <xdr:row>18</xdr:row>
      <xdr:rowOff>0</xdr:rowOff>
    </xdr:to>
    <xdr:pic>
      <xdr:nvPicPr>
        <xdr:cNvPr id="216" name="Рисунок 215" descr="Гусар">
          <a:extLst>
            <a:ext uri="{FF2B5EF4-FFF2-40B4-BE49-F238E27FC236}">
              <a16:creationId xmlns:a16="http://schemas.microsoft.com/office/drawing/2014/main" id="{5EBDC826-DB86-4A34-BD9E-38A2AFD2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93741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3463</xdr:rowOff>
    </xdr:from>
    <xdr:to>
      <xdr:col>0</xdr:col>
      <xdr:colOff>2598</xdr:colOff>
      <xdr:row>19</xdr:row>
      <xdr:rowOff>0</xdr:rowOff>
    </xdr:to>
    <xdr:pic>
      <xdr:nvPicPr>
        <xdr:cNvPr id="217" name="Рисунок 216" descr="Гусар">
          <a:extLst>
            <a:ext uri="{FF2B5EF4-FFF2-40B4-BE49-F238E27FC236}">
              <a16:creationId xmlns:a16="http://schemas.microsoft.com/office/drawing/2014/main" id="{198AE830-BD7E-4749-A250-9E8D33A0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93741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3463</xdr:rowOff>
    </xdr:from>
    <xdr:to>
      <xdr:col>0</xdr:col>
      <xdr:colOff>2598</xdr:colOff>
      <xdr:row>19</xdr:row>
      <xdr:rowOff>0</xdr:rowOff>
    </xdr:to>
    <xdr:pic>
      <xdr:nvPicPr>
        <xdr:cNvPr id="218" name="Рисунок 217" descr="Гусар">
          <a:extLst>
            <a:ext uri="{FF2B5EF4-FFF2-40B4-BE49-F238E27FC236}">
              <a16:creationId xmlns:a16="http://schemas.microsoft.com/office/drawing/2014/main" id="{D599C203-F47E-4B9E-BF44-EC421904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937413"/>
          <a:ext cx="2598" cy="35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onsazhentsy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</sheetPr>
  <dimension ref="A1:T346"/>
  <sheetViews>
    <sheetView zoomScale="90" zoomScaleNormal="90" workbookViewId="0">
      <pane ySplit="1" topLeftCell="A38" activePane="bottomLeft" state="frozen"/>
      <selection activeCell="K193" sqref="K193"/>
      <selection pane="bottomLeft" activeCell="Q146" sqref="Q146"/>
    </sheetView>
  </sheetViews>
  <sheetFormatPr defaultColWidth="9.140625" defaultRowHeight="57.75" customHeight="1" outlineLevelRow="1" x14ac:dyDescent="0.2"/>
  <cols>
    <col min="1" max="1" width="23.7109375" style="1" customWidth="1"/>
    <col min="2" max="2" width="13" style="2" customWidth="1"/>
    <col min="3" max="3" width="9.85546875" style="2" customWidth="1"/>
    <col min="4" max="4" width="7.42578125" style="1" customWidth="1"/>
    <col min="5" max="5" width="9.7109375" style="1" bestFit="1" customWidth="1"/>
    <col min="6" max="8" width="9.7109375" style="1" customWidth="1"/>
    <col min="9" max="9" width="6.42578125" style="4" bestFit="1" customWidth="1"/>
    <col min="10" max="10" width="9" style="4" bestFit="1" customWidth="1"/>
    <col min="11" max="13" width="9" style="4" customWidth="1"/>
    <col min="14" max="14" width="10.85546875" style="1" customWidth="1"/>
    <col min="15" max="15" width="14.28515625" style="1" customWidth="1"/>
    <col min="16" max="16384" width="9.140625" style="1"/>
  </cols>
  <sheetData>
    <row r="1" spans="1:16" ht="37.5" customHeight="1" x14ac:dyDescent="0.2">
      <c r="A1" s="129" t="s">
        <v>6</v>
      </c>
      <c r="B1" s="134" t="s">
        <v>71</v>
      </c>
      <c r="C1" s="134"/>
      <c r="D1" s="134"/>
      <c r="E1" s="134"/>
      <c r="F1" s="33"/>
      <c r="G1" s="33"/>
      <c r="H1" s="33"/>
      <c r="I1" s="132" t="s">
        <v>186</v>
      </c>
      <c r="J1" s="132"/>
      <c r="K1" s="132"/>
      <c r="L1" s="132"/>
      <c r="M1" s="132"/>
      <c r="N1" s="132"/>
    </row>
    <row r="2" spans="1:16" ht="23.25" customHeight="1" x14ac:dyDescent="0.2">
      <c r="A2" s="129"/>
      <c r="B2" s="135" t="s">
        <v>214</v>
      </c>
      <c r="C2" s="135"/>
      <c r="D2" s="135"/>
      <c r="E2" s="135"/>
      <c r="F2" s="135"/>
      <c r="G2" s="135"/>
      <c r="H2" s="135"/>
      <c r="I2" s="135"/>
      <c r="J2" s="135"/>
      <c r="K2" s="34"/>
      <c r="L2" s="34"/>
      <c r="M2" s="34"/>
      <c r="N2" s="31"/>
    </row>
    <row r="3" spans="1:16" ht="21" customHeight="1" x14ac:dyDescent="0.2">
      <c r="B3" s="135" t="s">
        <v>215</v>
      </c>
      <c r="C3" s="135"/>
      <c r="D3" s="135"/>
      <c r="E3" s="135"/>
      <c r="F3" s="135"/>
      <c r="G3" s="135"/>
      <c r="H3" s="135"/>
      <c r="I3" s="135"/>
      <c r="J3" s="135"/>
      <c r="K3" s="34"/>
      <c r="L3" s="34"/>
      <c r="M3" s="34"/>
      <c r="N3" s="31"/>
    </row>
    <row r="4" spans="1:16" ht="21.75" hidden="1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6" ht="21" customHeight="1" x14ac:dyDescent="0.25">
      <c r="A5" s="29" t="s">
        <v>183</v>
      </c>
      <c r="B5" s="152"/>
      <c r="C5" s="152"/>
      <c r="D5" s="152"/>
      <c r="E5" s="153" t="s">
        <v>184</v>
      </c>
      <c r="F5" s="153"/>
      <c r="G5" s="153"/>
      <c r="H5" s="153"/>
      <c r="I5" s="153"/>
      <c r="J5" s="138"/>
      <c r="K5" s="139"/>
      <c r="L5" s="139"/>
      <c r="M5" s="139"/>
      <c r="N5" s="140"/>
      <c r="O5" s="32"/>
    </row>
    <row r="6" spans="1:16" ht="17.25" customHeight="1" x14ac:dyDescent="0.25">
      <c r="A6" s="30" t="s">
        <v>187</v>
      </c>
      <c r="B6" s="133"/>
      <c r="C6" s="133"/>
      <c r="D6" s="133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6" ht="20.25" customHeight="1" x14ac:dyDescent="0.25">
      <c r="A7" s="30" t="s">
        <v>185</v>
      </c>
      <c r="B7" s="133"/>
      <c r="C7" s="133"/>
      <c r="D7" s="133"/>
      <c r="E7" s="136" t="s">
        <v>188</v>
      </c>
      <c r="F7" s="136"/>
      <c r="G7" s="136"/>
      <c r="H7" s="136"/>
      <c r="I7" s="136"/>
      <c r="J7" s="137">
        <f>N346</f>
        <v>0</v>
      </c>
      <c r="K7" s="137"/>
      <c r="L7" s="137"/>
      <c r="M7" s="137"/>
      <c r="N7" s="137"/>
    </row>
    <row r="8" spans="1:16" ht="57.75" customHeight="1" thickBot="1" x14ac:dyDescent="0.35">
      <c r="A8" s="130" t="s">
        <v>339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</row>
    <row r="9" spans="1:16" s="3" customFormat="1" ht="27.75" customHeight="1" x14ac:dyDescent="0.2">
      <c r="A9" s="154" t="s">
        <v>0</v>
      </c>
      <c r="B9" s="154" t="s">
        <v>1</v>
      </c>
      <c r="C9" s="144" t="s">
        <v>53</v>
      </c>
      <c r="D9" s="145"/>
      <c r="E9" s="146"/>
      <c r="F9" s="146"/>
      <c r="G9" s="147"/>
      <c r="H9" s="156" t="s">
        <v>2</v>
      </c>
      <c r="I9" s="157"/>
      <c r="J9" s="157"/>
      <c r="K9" s="157"/>
      <c r="L9" s="157"/>
      <c r="M9" s="157"/>
      <c r="N9" s="80"/>
    </row>
    <row r="10" spans="1:16" s="3" customFormat="1" ht="57.75" customHeight="1" x14ac:dyDescent="0.25">
      <c r="A10" s="155"/>
      <c r="B10" s="155"/>
      <c r="C10" s="38" t="s">
        <v>227</v>
      </c>
      <c r="D10" s="39" t="s">
        <v>290</v>
      </c>
      <c r="E10" s="39" t="s">
        <v>338</v>
      </c>
      <c r="F10" s="39" t="s">
        <v>229</v>
      </c>
      <c r="G10" s="39" t="s">
        <v>226</v>
      </c>
      <c r="H10" s="38" t="s">
        <v>228</v>
      </c>
      <c r="I10" s="40" t="s">
        <v>290</v>
      </c>
      <c r="J10" s="40" t="s">
        <v>338</v>
      </c>
      <c r="K10" s="40" t="s">
        <v>230</v>
      </c>
      <c r="L10" s="39"/>
      <c r="M10" s="40" t="s">
        <v>4</v>
      </c>
      <c r="N10" s="80"/>
      <c r="P10"/>
    </row>
    <row r="11" spans="1:16" s="3" customFormat="1" ht="24" customHeight="1" x14ac:dyDescent="0.2">
      <c r="A11" s="141" t="s">
        <v>3</v>
      </c>
      <c r="B11" s="142"/>
      <c r="C11" s="142"/>
      <c r="D11" s="142"/>
      <c r="E11" s="143"/>
      <c r="F11" s="36"/>
      <c r="G11" s="36"/>
      <c r="H11" s="36"/>
      <c r="I11" s="11"/>
      <c r="J11" s="11"/>
      <c r="K11" s="11"/>
      <c r="L11" s="11"/>
      <c r="M11" s="73"/>
      <c r="N11" s="51">
        <f>M12+M13+M14+M15+M16+M17+M18+M19+M20+M21+M22+M23+M24+M25+M26+M27+M28+M29+M30+M31+M32+M33+M34+M35+M36</f>
        <v>0</v>
      </c>
    </row>
    <row r="12" spans="1:16" ht="57.75" customHeight="1" outlineLevel="1" x14ac:dyDescent="0.2">
      <c r="A12" s="12" t="s">
        <v>3</v>
      </c>
      <c r="B12" s="12" t="s">
        <v>5</v>
      </c>
      <c r="C12" s="13">
        <v>35</v>
      </c>
      <c r="D12" s="13">
        <v>65</v>
      </c>
      <c r="E12" s="13">
        <v>70</v>
      </c>
      <c r="F12" s="13">
        <v>75</v>
      </c>
      <c r="G12" s="13"/>
      <c r="H12" s="14"/>
      <c r="I12" s="14"/>
      <c r="J12" s="14"/>
      <c r="K12" s="14"/>
      <c r="L12" s="14"/>
      <c r="M12" s="74">
        <f t="shared" ref="M12:M36" si="0">H12*C12+I12*D12+J12*E12+K12*F12+L12*G12</f>
        <v>0</v>
      </c>
      <c r="N12" s="81"/>
      <c r="O12" s="7"/>
      <c r="P12" s="7"/>
    </row>
    <row r="13" spans="1:16" ht="57.75" customHeight="1" outlineLevel="1" x14ac:dyDescent="0.2">
      <c r="A13" s="12" t="s">
        <v>3</v>
      </c>
      <c r="B13" s="12" t="s">
        <v>276</v>
      </c>
      <c r="C13" s="13">
        <v>35</v>
      </c>
      <c r="D13" s="13">
        <v>65</v>
      </c>
      <c r="E13" s="13">
        <v>70</v>
      </c>
      <c r="F13" s="13">
        <v>75</v>
      </c>
      <c r="G13" s="13"/>
      <c r="H13" s="14"/>
      <c r="I13" s="14"/>
      <c r="J13" s="14"/>
      <c r="K13" s="14"/>
      <c r="L13" s="14"/>
      <c r="M13" s="74">
        <f t="shared" si="0"/>
        <v>0</v>
      </c>
      <c r="N13" s="82"/>
      <c r="O13" s="44"/>
      <c r="P13" s="44"/>
    </row>
    <row r="14" spans="1:16" ht="57.75" customHeight="1" outlineLevel="1" x14ac:dyDescent="0.2">
      <c r="A14" s="12" t="s">
        <v>3</v>
      </c>
      <c r="B14" s="12" t="s">
        <v>191</v>
      </c>
      <c r="C14" s="13">
        <v>35</v>
      </c>
      <c r="D14" s="13">
        <v>65</v>
      </c>
      <c r="E14" s="13">
        <v>70</v>
      </c>
      <c r="F14" s="13">
        <v>75</v>
      </c>
      <c r="G14" s="13"/>
      <c r="H14" s="14"/>
      <c r="I14" s="14"/>
      <c r="J14" s="14"/>
      <c r="K14" s="14"/>
      <c r="L14" s="14"/>
      <c r="M14" s="74">
        <f t="shared" si="0"/>
        <v>0</v>
      </c>
      <c r="N14" s="15"/>
    </row>
    <row r="15" spans="1:16" ht="57.75" customHeight="1" outlineLevel="1" x14ac:dyDescent="0.2">
      <c r="A15" s="12" t="s">
        <v>3</v>
      </c>
      <c r="B15" s="16" t="s">
        <v>7</v>
      </c>
      <c r="C15" s="13">
        <v>35</v>
      </c>
      <c r="D15" s="13">
        <v>65</v>
      </c>
      <c r="E15" s="13">
        <v>70</v>
      </c>
      <c r="F15" s="13">
        <v>75</v>
      </c>
      <c r="G15" s="13"/>
      <c r="H15" s="14"/>
      <c r="I15" s="14"/>
      <c r="J15" s="14"/>
      <c r="K15" s="14"/>
      <c r="L15" s="14"/>
      <c r="M15" s="74">
        <f t="shared" si="0"/>
        <v>0</v>
      </c>
      <c r="N15" s="15"/>
    </row>
    <row r="16" spans="1:16" ht="57.75" customHeight="1" outlineLevel="1" x14ac:dyDescent="0.2">
      <c r="A16" s="12" t="s">
        <v>3</v>
      </c>
      <c r="B16" s="16" t="s">
        <v>8</v>
      </c>
      <c r="C16" s="13">
        <v>35</v>
      </c>
      <c r="D16" s="13">
        <v>65</v>
      </c>
      <c r="E16" s="13">
        <v>70</v>
      </c>
      <c r="F16" s="13">
        <v>75</v>
      </c>
      <c r="G16" s="13"/>
      <c r="H16" s="14"/>
      <c r="I16" s="14"/>
      <c r="J16" s="14"/>
      <c r="K16" s="14"/>
      <c r="L16" s="14"/>
      <c r="M16" s="74">
        <f t="shared" si="0"/>
        <v>0</v>
      </c>
      <c r="N16" s="15"/>
    </row>
    <row r="17" spans="1:16" ht="57.75" customHeight="1" outlineLevel="1" x14ac:dyDescent="0.2">
      <c r="A17" s="12" t="s">
        <v>3</v>
      </c>
      <c r="B17" s="16" t="s">
        <v>9</v>
      </c>
      <c r="C17" s="13">
        <v>35</v>
      </c>
      <c r="D17" s="13">
        <v>65</v>
      </c>
      <c r="E17" s="13">
        <v>70</v>
      </c>
      <c r="F17" s="13">
        <v>75</v>
      </c>
      <c r="G17" s="13"/>
      <c r="H17" s="14"/>
      <c r="I17" s="14"/>
      <c r="J17" s="14"/>
      <c r="K17" s="14"/>
      <c r="L17" s="14"/>
      <c r="M17" s="74">
        <f t="shared" si="0"/>
        <v>0</v>
      </c>
      <c r="N17" s="15"/>
    </row>
    <row r="18" spans="1:16" ht="57.75" customHeight="1" outlineLevel="1" x14ac:dyDescent="0.2">
      <c r="A18" s="12" t="s">
        <v>3</v>
      </c>
      <c r="B18" s="16" t="s">
        <v>10</v>
      </c>
      <c r="C18" s="13">
        <v>35</v>
      </c>
      <c r="D18" s="13">
        <v>65</v>
      </c>
      <c r="E18" s="13">
        <v>70</v>
      </c>
      <c r="F18" s="13">
        <v>75</v>
      </c>
      <c r="G18" s="13"/>
      <c r="H18" s="14"/>
      <c r="I18" s="14"/>
      <c r="J18" s="14"/>
      <c r="K18" s="14"/>
      <c r="L18" s="14"/>
      <c r="M18" s="74">
        <f t="shared" si="0"/>
        <v>0</v>
      </c>
      <c r="N18" s="15"/>
    </row>
    <row r="19" spans="1:16" ht="57.75" customHeight="1" outlineLevel="1" x14ac:dyDescent="0.2">
      <c r="A19" s="12" t="s">
        <v>3</v>
      </c>
      <c r="B19" s="16" t="s">
        <v>11</v>
      </c>
      <c r="C19" s="13">
        <v>35</v>
      </c>
      <c r="D19" s="13">
        <v>65</v>
      </c>
      <c r="E19" s="13">
        <v>70</v>
      </c>
      <c r="F19" s="13">
        <v>75</v>
      </c>
      <c r="G19" s="13"/>
      <c r="H19" s="14"/>
      <c r="I19" s="14"/>
      <c r="J19" s="14"/>
      <c r="K19" s="14"/>
      <c r="L19" s="14"/>
      <c r="M19" s="74">
        <f t="shared" si="0"/>
        <v>0</v>
      </c>
      <c r="N19" s="15"/>
    </row>
    <row r="20" spans="1:16" ht="57.75" customHeight="1" outlineLevel="1" x14ac:dyDescent="0.2">
      <c r="A20" s="12" t="s">
        <v>3</v>
      </c>
      <c r="B20" s="16" t="s">
        <v>12</v>
      </c>
      <c r="C20" s="13">
        <v>35</v>
      </c>
      <c r="D20" s="13">
        <v>65</v>
      </c>
      <c r="E20" s="13">
        <v>70</v>
      </c>
      <c r="F20" s="13">
        <v>75</v>
      </c>
      <c r="G20" s="13"/>
      <c r="H20" s="14"/>
      <c r="I20" s="14"/>
      <c r="J20" s="14"/>
      <c r="K20" s="14"/>
      <c r="L20" s="14"/>
      <c r="M20" s="74">
        <f t="shared" si="0"/>
        <v>0</v>
      </c>
      <c r="N20" s="15"/>
    </row>
    <row r="21" spans="1:16" ht="57.75" customHeight="1" outlineLevel="1" x14ac:dyDescent="0.2">
      <c r="A21" s="12" t="s">
        <v>3</v>
      </c>
      <c r="B21" s="16" t="s">
        <v>13</v>
      </c>
      <c r="C21" s="13">
        <v>35</v>
      </c>
      <c r="D21" s="13">
        <v>65</v>
      </c>
      <c r="E21" s="13">
        <v>70</v>
      </c>
      <c r="F21" s="13">
        <v>75</v>
      </c>
      <c r="G21" s="13"/>
      <c r="H21" s="14"/>
      <c r="I21" s="14"/>
      <c r="J21" s="14"/>
      <c r="K21" s="14"/>
      <c r="L21" s="14"/>
      <c r="M21" s="74">
        <f t="shared" si="0"/>
        <v>0</v>
      </c>
      <c r="N21" s="15"/>
    </row>
    <row r="22" spans="1:16" ht="57.75" customHeight="1" outlineLevel="1" x14ac:dyDescent="0.2">
      <c r="A22" s="12" t="s">
        <v>3</v>
      </c>
      <c r="B22" s="16" t="s">
        <v>14</v>
      </c>
      <c r="C22" s="13">
        <v>35</v>
      </c>
      <c r="D22" s="13">
        <v>65</v>
      </c>
      <c r="E22" s="13">
        <v>70</v>
      </c>
      <c r="F22" s="13">
        <v>75</v>
      </c>
      <c r="G22" s="13"/>
      <c r="H22" s="14"/>
      <c r="I22" s="14"/>
      <c r="J22" s="14"/>
      <c r="K22" s="14"/>
      <c r="L22" s="14"/>
      <c r="M22" s="74">
        <f t="shared" si="0"/>
        <v>0</v>
      </c>
      <c r="N22" s="81"/>
      <c r="O22" s="7"/>
      <c r="P22" s="7"/>
    </row>
    <row r="23" spans="1:16" ht="57.75" customHeight="1" outlineLevel="1" x14ac:dyDescent="0.2">
      <c r="A23" s="12" t="s">
        <v>3</v>
      </c>
      <c r="B23" s="16" t="s">
        <v>15</v>
      </c>
      <c r="C23" s="13">
        <v>35</v>
      </c>
      <c r="D23" s="13">
        <v>65</v>
      </c>
      <c r="E23" s="13">
        <v>70</v>
      </c>
      <c r="F23" s="13">
        <v>75</v>
      </c>
      <c r="G23" s="13"/>
      <c r="H23" s="14"/>
      <c r="I23" s="14"/>
      <c r="J23" s="14"/>
      <c r="K23" s="14"/>
      <c r="L23" s="14"/>
      <c r="M23" s="74">
        <f t="shared" si="0"/>
        <v>0</v>
      </c>
      <c r="N23" s="15"/>
    </row>
    <row r="24" spans="1:16" ht="57.75" customHeight="1" outlineLevel="1" x14ac:dyDescent="0.2">
      <c r="A24" s="12" t="s">
        <v>3</v>
      </c>
      <c r="B24" s="16" t="s">
        <v>16</v>
      </c>
      <c r="C24" s="13">
        <v>35</v>
      </c>
      <c r="D24" s="13">
        <v>65</v>
      </c>
      <c r="E24" s="13">
        <v>70</v>
      </c>
      <c r="F24" s="13">
        <v>75</v>
      </c>
      <c r="G24" s="13"/>
      <c r="H24" s="14"/>
      <c r="I24" s="14"/>
      <c r="J24" s="14"/>
      <c r="K24" s="14"/>
      <c r="L24" s="14"/>
      <c r="M24" s="74">
        <f t="shared" si="0"/>
        <v>0</v>
      </c>
      <c r="N24" s="15"/>
    </row>
    <row r="25" spans="1:16" ht="57.75" customHeight="1" outlineLevel="1" x14ac:dyDescent="0.2">
      <c r="A25" s="12" t="s">
        <v>3</v>
      </c>
      <c r="B25" s="16" t="s">
        <v>17</v>
      </c>
      <c r="C25" s="13">
        <v>35</v>
      </c>
      <c r="D25" s="13">
        <v>65</v>
      </c>
      <c r="E25" s="13">
        <v>70</v>
      </c>
      <c r="F25" s="13">
        <v>75</v>
      </c>
      <c r="G25" s="13"/>
      <c r="H25" s="14"/>
      <c r="I25" s="14"/>
      <c r="J25" s="14"/>
      <c r="K25" s="14"/>
      <c r="L25" s="14"/>
      <c r="M25" s="74">
        <f t="shared" si="0"/>
        <v>0</v>
      </c>
      <c r="N25" s="15"/>
    </row>
    <row r="26" spans="1:16" ht="57.75" customHeight="1" outlineLevel="1" x14ac:dyDescent="0.2">
      <c r="A26" s="12" t="s">
        <v>3</v>
      </c>
      <c r="B26" s="16" t="s">
        <v>18</v>
      </c>
      <c r="C26" s="13">
        <v>35</v>
      </c>
      <c r="D26" s="13">
        <v>65</v>
      </c>
      <c r="E26" s="13">
        <v>70</v>
      </c>
      <c r="F26" s="13">
        <v>75</v>
      </c>
      <c r="G26" s="13"/>
      <c r="H26" s="14"/>
      <c r="I26" s="14"/>
      <c r="J26" s="14"/>
      <c r="K26" s="14"/>
      <c r="L26" s="14"/>
      <c r="M26" s="74">
        <f t="shared" si="0"/>
        <v>0</v>
      </c>
      <c r="N26" s="15"/>
    </row>
    <row r="27" spans="1:16" ht="57.75" customHeight="1" outlineLevel="1" x14ac:dyDescent="0.2">
      <c r="A27" s="12" t="s">
        <v>3</v>
      </c>
      <c r="B27" s="16" t="s">
        <v>19</v>
      </c>
      <c r="C27" s="13">
        <v>35</v>
      </c>
      <c r="D27" s="13">
        <v>65</v>
      </c>
      <c r="E27" s="13">
        <v>70</v>
      </c>
      <c r="F27" s="13">
        <v>75</v>
      </c>
      <c r="G27" s="13"/>
      <c r="H27" s="14"/>
      <c r="I27" s="14"/>
      <c r="J27" s="14"/>
      <c r="K27" s="14"/>
      <c r="L27" s="14"/>
      <c r="M27" s="74">
        <f t="shared" si="0"/>
        <v>0</v>
      </c>
      <c r="N27" s="15"/>
    </row>
    <row r="28" spans="1:16" ht="57.75" customHeight="1" outlineLevel="1" x14ac:dyDescent="0.2">
      <c r="A28" s="12" t="s">
        <v>3</v>
      </c>
      <c r="B28" s="16" t="s">
        <v>20</v>
      </c>
      <c r="C28" s="13">
        <v>35</v>
      </c>
      <c r="D28" s="13">
        <v>65</v>
      </c>
      <c r="E28" s="13">
        <v>70</v>
      </c>
      <c r="F28" s="13">
        <v>75</v>
      </c>
      <c r="G28" s="13"/>
      <c r="H28" s="14"/>
      <c r="I28" s="14"/>
      <c r="J28" s="14"/>
      <c r="K28" s="14"/>
      <c r="L28" s="14"/>
      <c r="M28" s="74">
        <f t="shared" si="0"/>
        <v>0</v>
      </c>
      <c r="N28" s="15"/>
    </row>
    <row r="29" spans="1:16" ht="57.75" customHeight="1" outlineLevel="1" x14ac:dyDescent="0.2">
      <c r="A29" s="12" t="s">
        <v>3</v>
      </c>
      <c r="B29" s="16" t="s">
        <v>21</v>
      </c>
      <c r="C29" s="13">
        <v>35</v>
      </c>
      <c r="D29" s="13">
        <v>65</v>
      </c>
      <c r="E29" s="13">
        <v>70</v>
      </c>
      <c r="F29" s="13">
        <v>75</v>
      </c>
      <c r="G29" s="13"/>
      <c r="H29" s="14"/>
      <c r="I29" s="14"/>
      <c r="J29" s="14"/>
      <c r="K29" s="14"/>
      <c r="L29" s="14"/>
      <c r="M29" s="74">
        <f t="shared" si="0"/>
        <v>0</v>
      </c>
      <c r="N29" s="81"/>
      <c r="O29" s="7"/>
      <c r="P29" s="7"/>
    </row>
    <row r="30" spans="1:16" ht="57.75" customHeight="1" outlineLevel="1" x14ac:dyDescent="0.2">
      <c r="A30" s="12" t="s">
        <v>3</v>
      </c>
      <c r="B30" s="16" t="s">
        <v>22</v>
      </c>
      <c r="C30" s="13">
        <v>35</v>
      </c>
      <c r="D30" s="13">
        <v>65</v>
      </c>
      <c r="E30" s="13">
        <v>70</v>
      </c>
      <c r="F30" s="13">
        <v>75</v>
      </c>
      <c r="G30" s="13"/>
      <c r="H30" s="14"/>
      <c r="I30" s="14"/>
      <c r="J30" s="14"/>
      <c r="K30" s="14"/>
      <c r="L30" s="14"/>
      <c r="M30" s="74">
        <f t="shared" si="0"/>
        <v>0</v>
      </c>
      <c r="N30" s="15"/>
    </row>
    <row r="31" spans="1:16" ht="57.75" customHeight="1" outlineLevel="1" x14ac:dyDescent="0.2">
      <c r="A31" s="12" t="s">
        <v>3</v>
      </c>
      <c r="B31" s="16" t="s">
        <v>23</v>
      </c>
      <c r="C31" s="13">
        <v>35</v>
      </c>
      <c r="D31" s="13">
        <v>65</v>
      </c>
      <c r="E31" s="13">
        <v>70</v>
      </c>
      <c r="F31" s="13">
        <v>75</v>
      </c>
      <c r="G31" s="13"/>
      <c r="H31" s="14"/>
      <c r="I31" s="14"/>
      <c r="J31" s="14"/>
      <c r="K31" s="14"/>
      <c r="L31" s="14"/>
      <c r="M31" s="74">
        <f t="shared" si="0"/>
        <v>0</v>
      </c>
      <c r="N31" s="15"/>
    </row>
    <row r="32" spans="1:16" ht="57.75" customHeight="1" outlineLevel="1" x14ac:dyDescent="0.2">
      <c r="A32" s="12" t="s">
        <v>3</v>
      </c>
      <c r="B32" s="16" t="s">
        <v>304</v>
      </c>
      <c r="C32" s="13">
        <v>35</v>
      </c>
      <c r="D32" s="13">
        <v>65</v>
      </c>
      <c r="E32" s="13">
        <v>70</v>
      </c>
      <c r="F32" s="13">
        <v>75</v>
      </c>
      <c r="G32" s="13"/>
      <c r="H32" s="14"/>
      <c r="I32" s="14"/>
      <c r="J32" s="14"/>
      <c r="K32" s="14"/>
      <c r="L32" s="14"/>
      <c r="M32" s="74">
        <f t="shared" si="0"/>
        <v>0</v>
      </c>
      <c r="N32" s="15"/>
    </row>
    <row r="33" spans="1:16" ht="57.75" customHeight="1" outlineLevel="1" x14ac:dyDescent="0.2">
      <c r="A33" s="12" t="s">
        <v>3</v>
      </c>
      <c r="B33" s="16" t="s">
        <v>238</v>
      </c>
      <c r="C33" s="13">
        <v>35</v>
      </c>
      <c r="D33" s="13">
        <v>65</v>
      </c>
      <c r="E33" s="13">
        <v>70</v>
      </c>
      <c r="F33" s="13">
        <v>75</v>
      </c>
      <c r="G33" s="13"/>
      <c r="H33" s="14"/>
      <c r="I33" s="14"/>
      <c r="J33" s="14"/>
      <c r="K33" s="14"/>
      <c r="L33" s="14"/>
      <c r="M33" s="74">
        <f t="shared" si="0"/>
        <v>0</v>
      </c>
      <c r="N33" s="15"/>
    </row>
    <row r="34" spans="1:16" ht="57.75" customHeight="1" outlineLevel="1" x14ac:dyDescent="0.2">
      <c r="A34" s="12" t="s">
        <v>3</v>
      </c>
      <c r="B34" s="16" t="s">
        <v>239</v>
      </c>
      <c r="C34" s="13">
        <v>35</v>
      </c>
      <c r="D34" s="13">
        <v>65</v>
      </c>
      <c r="E34" s="13">
        <v>70</v>
      </c>
      <c r="F34" s="13">
        <v>75</v>
      </c>
      <c r="G34" s="13"/>
      <c r="H34" s="14"/>
      <c r="I34" s="14"/>
      <c r="J34" s="14"/>
      <c r="K34" s="14"/>
      <c r="L34" s="14"/>
      <c r="M34" s="74">
        <f t="shared" si="0"/>
        <v>0</v>
      </c>
      <c r="N34" s="15"/>
    </row>
    <row r="35" spans="1:16" ht="57.75" customHeight="1" outlineLevel="1" x14ac:dyDescent="0.2">
      <c r="A35" s="12" t="s">
        <v>3</v>
      </c>
      <c r="B35" s="16" t="s">
        <v>24</v>
      </c>
      <c r="C35" s="13">
        <v>35</v>
      </c>
      <c r="D35" s="13">
        <v>65</v>
      </c>
      <c r="E35" s="13">
        <v>70</v>
      </c>
      <c r="F35" s="13">
        <v>75</v>
      </c>
      <c r="G35" s="13"/>
      <c r="H35" s="14"/>
      <c r="I35" s="14"/>
      <c r="J35" s="14"/>
      <c r="K35" s="14"/>
      <c r="L35" s="14"/>
      <c r="M35" s="74">
        <f t="shared" si="0"/>
        <v>0</v>
      </c>
      <c r="N35" s="15"/>
    </row>
    <row r="36" spans="1:16" ht="57.75" customHeight="1" outlineLevel="1" x14ac:dyDescent="0.2">
      <c r="A36" s="17" t="s">
        <v>3</v>
      </c>
      <c r="B36" s="18" t="s">
        <v>25</v>
      </c>
      <c r="C36" s="13">
        <v>35</v>
      </c>
      <c r="D36" s="13">
        <v>65</v>
      </c>
      <c r="E36" s="13">
        <v>70</v>
      </c>
      <c r="F36" s="13">
        <v>75</v>
      </c>
      <c r="G36" s="13"/>
      <c r="H36" s="14"/>
      <c r="I36" s="14"/>
      <c r="J36" s="14"/>
      <c r="K36" s="14"/>
      <c r="L36" s="14"/>
      <c r="M36" s="74">
        <f t="shared" si="0"/>
        <v>0</v>
      </c>
      <c r="N36" s="81"/>
      <c r="O36" s="7"/>
      <c r="P36" s="7"/>
    </row>
    <row r="37" spans="1:16" s="3" customFormat="1" ht="24" customHeight="1" x14ac:dyDescent="0.2">
      <c r="A37" s="141" t="s">
        <v>26</v>
      </c>
      <c r="B37" s="142"/>
      <c r="C37" s="142"/>
      <c r="D37" s="142"/>
      <c r="E37" s="143"/>
      <c r="F37" s="36"/>
      <c r="G37" s="36"/>
      <c r="H37" s="36"/>
      <c r="I37" s="11"/>
      <c r="J37" s="11"/>
      <c r="K37" s="11"/>
      <c r="L37" s="11"/>
      <c r="M37" s="73"/>
      <c r="N37" s="51">
        <f>M38+M39+M40+M41+M42+M43+M44+M45+M46+M47+M48+M49+M50+M51+M52+M53+M54+M55+M56+M57+M58</f>
        <v>0</v>
      </c>
    </row>
    <row r="38" spans="1:16" ht="57.75" customHeight="1" outlineLevel="1" x14ac:dyDescent="0.2">
      <c r="A38" s="12" t="s">
        <v>26</v>
      </c>
      <c r="B38" s="12" t="s">
        <v>27</v>
      </c>
      <c r="C38" s="13">
        <v>35</v>
      </c>
      <c r="D38" s="13">
        <v>50</v>
      </c>
      <c r="E38" s="13">
        <v>55</v>
      </c>
      <c r="F38" s="13">
        <v>60</v>
      </c>
      <c r="G38" s="13"/>
      <c r="H38" s="14"/>
      <c r="I38" s="14"/>
      <c r="J38" s="14"/>
      <c r="K38" s="14"/>
      <c r="L38" s="14"/>
      <c r="M38" s="74">
        <f t="shared" ref="M38:M58" si="1">H38*C38+I38*D38+J38*E38+K38*F38+L38*G38</f>
        <v>0</v>
      </c>
      <c r="N38" s="15"/>
    </row>
    <row r="39" spans="1:16" ht="57.75" customHeight="1" outlineLevel="1" x14ac:dyDescent="0.2">
      <c r="A39" s="12" t="s">
        <v>26</v>
      </c>
      <c r="B39" s="12" t="s">
        <v>225</v>
      </c>
      <c r="C39" s="13">
        <v>35</v>
      </c>
      <c r="D39" s="13">
        <v>50</v>
      </c>
      <c r="E39" s="13">
        <v>55</v>
      </c>
      <c r="F39" s="13">
        <v>60</v>
      </c>
      <c r="G39" s="13"/>
      <c r="H39" s="14"/>
      <c r="I39" s="14"/>
      <c r="J39" s="14"/>
      <c r="K39" s="14"/>
      <c r="L39" s="14"/>
      <c r="M39" s="74">
        <f t="shared" si="1"/>
        <v>0</v>
      </c>
      <c r="N39" s="82"/>
      <c r="O39" s="44"/>
      <c r="P39" s="44"/>
    </row>
    <row r="40" spans="1:16" ht="57.75" customHeight="1" outlineLevel="1" x14ac:dyDescent="0.2">
      <c r="A40" s="12" t="s">
        <v>26</v>
      </c>
      <c r="B40" s="16" t="s">
        <v>28</v>
      </c>
      <c r="C40" s="13">
        <v>35</v>
      </c>
      <c r="D40" s="13">
        <v>50</v>
      </c>
      <c r="E40" s="13">
        <v>55</v>
      </c>
      <c r="F40" s="13">
        <v>60</v>
      </c>
      <c r="G40" s="13"/>
      <c r="H40" s="14"/>
      <c r="I40" s="14"/>
      <c r="J40" s="14"/>
      <c r="K40" s="14"/>
      <c r="L40" s="14"/>
      <c r="M40" s="74">
        <f t="shared" si="1"/>
        <v>0</v>
      </c>
      <c r="N40" s="15"/>
    </row>
    <row r="41" spans="1:16" ht="57.75" customHeight="1" outlineLevel="1" x14ac:dyDescent="0.2">
      <c r="A41" s="12" t="s">
        <v>26</v>
      </c>
      <c r="B41" s="16" t="s">
        <v>29</v>
      </c>
      <c r="C41" s="13">
        <v>35</v>
      </c>
      <c r="D41" s="13">
        <v>50</v>
      </c>
      <c r="E41" s="13">
        <v>55</v>
      </c>
      <c r="F41" s="13">
        <v>60</v>
      </c>
      <c r="G41" s="13"/>
      <c r="H41" s="14"/>
      <c r="I41" s="14"/>
      <c r="J41" s="14"/>
      <c r="K41" s="14"/>
      <c r="L41" s="14"/>
      <c r="M41" s="74">
        <f t="shared" si="1"/>
        <v>0</v>
      </c>
      <c r="N41" s="15"/>
    </row>
    <row r="42" spans="1:16" ht="57.75" customHeight="1" outlineLevel="1" x14ac:dyDescent="0.2">
      <c r="A42" s="12" t="s">
        <v>26</v>
      </c>
      <c r="B42" s="16" t="s">
        <v>63</v>
      </c>
      <c r="C42" s="13">
        <v>35</v>
      </c>
      <c r="D42" s="13">
        <v>50</v>
      </c>
      <c r="E42" s="13">
        <v>55</v>
      </c>
      <c r="F42" s="13">
        <v>60</v>
      </c>
      <c r="G42" s="13"/>
      <c r="H42" s="14"/>
      <c r="I42" s="14"/>
      <c r="J42" s="14"/>
      <c r="K42" s="14"/>
      <c r="L42" s="14"/>
      <c r="M42" s="74">
        <f t="shared" si="1"/>
        <v>0</v>
      </c>
      <c r="N42" s="15"/>
    </row>
    <row r="43" spans="1:16" ht="57.75" customHeight="1" outlineLevel="1" x14ac:dyDescent="0.2">
      <c r="A43" s="12" t="s">
        <v>26</v>
      </c>
      <c r="B43" s="16" t="s">
        <v>30</v>
      </c>
      <c r="C43" s="13">
        <v>35</v>
      </c>
      <c r="D43" s="13">
        <v>50</v>
      </c>
      <c r="E43" s="13">
        <v>55</v>
      </c>
      <c r="F43" s="13">
        <v>60</v>
      </c>
      <c r="G43" s="13"/>
      <c r="H43" s="14"/>
      <c r="I43" s="14"/>
      <c r="J43" s="14"/>
      <c r="K43" s="14"/>
      <c r="L43" s="14"/>
      <c r="M43" s="74">
        <f t="shared" si="1"/>
        <v>0</v>
      </c>
      <c r="N43" s="15"/>
    </row>
    <row r="44" spans="1:16" ht="57.75" customHeight="1" outlineLevel="1" x14ac:dyDescent="0.2">
      <c r="A44" s="12" t="s">
        <v>26</v>
      </c>
      <c r="B44" s="16" t="s">
        <v>31</v>
      </c>
      <c r="C44" s="13">
        <v>35</v>
      </c>
      <c r="D44" s="13">
        <v>50</v>
      </c>
      <c r="E44" s="13">
        <v>55</v>
      </c>
      <c r="F44" s="13">
        <v>60</v>
      </c>
      <c r="G44" s="13"/>
      <c r="H44" s="14"/>
      <c r="I44" s="14"/>
      <c r="J44" s="14"/>
      <c r="K44" s="14"/>
      <c r="L44" s="14"/>
      <c r="M44" s="74">
        <f t="shared" si="1"/>
        <v>0</v>
      </c>
      <c r="N44" s="15"/>
    </row>
    <row r="45" spans="1:16" ht="57.75" customHeight="1" outlineLevel="1" x14ac:dyDescent="0.25">
      <c r="A45" s="12" t="s">
        <v>26</v>
      </c>
      <c r="B45" s="16" t="s">
        <v>32</v>
      </c>
      <c r="C45" s="13">
        <v>35</v>
      </c>
      <c r="D45" s="13">
        <v>50</v>
      </c>
      <c r="E45" s="13">
        <v>55</v>
      </c>
      <c r="F45" s="13">
        <v>60</v>
      </c>
      <c r="G45" s="13"/>
      <c r="H45" s="14"/>
      <c r="I45" s="14"/>
      <c r="J45" s="14"/>
      <c r="K45" s="14"/>
      <c r="L45" s="14"/>
      <c r="M45" s="74">
        <f t="shared" si="1"/>
        <v>0</v>
      </c>
      <c r="N45" s="15"/>
      <c r="P45"/>
    </row>
    <row r="46" spans="1:16" ht="57.75" customHeight="1" outlineLevel="1" x14ac:dyDescent="0.25">
      <c r="A46" s="12" t="s">
        <v>26</v>
      </c>
      <c r="B46" s="16" t="s">
        <v>33</v>
      </c>
      <c r="C46" s="13">
        <v>35</v>
      </c>
      <c r="D46" s="13">
        <v>50</v>
      </c>
      <c r="E46" s="13">
        <v>55</v>
      </c>
      <c r="F46" s="13">
        <v>60</v>
      </c>
      <c r="G46" s="13"/>
      <c r="H46" s="14"/>
      <c r="I46" s="14"/>
      <c r="J46" s="14"/>
      <c r="K46" s="14"/>
      <c r="L46" s="14"/>
      <c r="M46" s="74">
        <f t="shared" si="1"/>
        <v>0</v>
      </c>
      <c r="N46" s="83"/>
    </row>
    <row r="47" spans="1:16" ht="57.75" customHeight="1" outlineLevel="1" x14ac:dyDescent="0.2">
      <c r="A47" s="12" t="s">
        <v>26</v>
      </c>
      <c r="B47" s="16" t="s">
        <v>34</v>
      </c>
      <c r="C47" s="13">
        <v>35</v>
      </c>
      <c r="D47" s="13">
        <v>50</v>
      </c>
      <c r="E47" s="13">
        <v>55</v>
      </c>
      <c r="F47" s="13">
        <v>60</v>
      </c>
      <c r="G47" s="13"/>
      <c r="H47" s="14"/>
      <c r="I47" s="14"/>
      <c r="J47" s="14"/>
      <c r="K47" s="14"/>
      <c r="L47" s="14"/>
      <c r="M47" s="74">
        <f t="shared" si="1"/>
        <v>0</v>
      </c>
      <c r="N47" s="15"/>
    </row>
    <row r="48" spans="1:16" ht="57.75" customHeight="1" outlineLevel="1" x14ac:dyDescent="0.2">
      <c r="A48" s="12" t="s">
        <v>26</v>
      </c>
      <c r="B48" s="16" t="s">
        <v>219</v>
      </c>
      <c r="C48" s="13">
        <v>35</v>
      </c>
      <c r="D48" s="13">
        <v>50</v>
      </c>
      <c r="E48" s="13">
        <v>55</v>
      </c>
      <c r="F48" s="13">
        <v>60</v>
      </c>
      <c r="G48" s="13"/>
      <c r="H48" s="14"/>
      <c r="I48" s="14"/>
      <c r="J48" s="14"/>
      <c r="K48" s="14"/>
      <c r="L48" s="14"/>
      <c r="M48" s="74">
        <f t="shared" si="1"/>
        <v>0</v>
      </c>
      <c r="N48" s="15"/>
    </row>
    <row r="49" spans="1:14" ht="57.75" customHeight="1" outlineLevel="1" x14ac:dyDescent="0.2">
      <c r="A49" s="12" t="s">
        <v>26</v>
      </c>
      <c r="B49" s="16" t="s">
        <v>35</v>
      </c>
      <c r="C49" s="13">
        <v>35</v>
      </c>
      <c r="D49" s="13">
        <v>50</v>
      </c>
      <c r="E49" s="13">
        <v>55</v>
      </c>
      <c r="F49" s="13">
        <v>60</v>
      </c>
      <c r="G49" s="13"/>
      <c r="H49" s="14"/>
      <c r="I49" s="14"/>
      <c r="J49" s="14"/>
      <c r="K49" s="14"/>
      <c r="L49" s="14"/>
      <c r="M49" s="74">
        <f t="shared" si="1"/>
        <v>0</v>
      </c>
      <c r="N49" s="15"/>
    </row>
    <row r="50" spans="1:14" ht="57.75" customHeight="1" outlineLevel="1" x14ac:dyDescent="0.2">
      <c r="A50" s="12" t="s">
        <v>26</v>
      </c>
      <c r="B50" s="16" t="s">
        <v>36</v>
      </c>
      <c r="C50" s="13">
        <v>35</v>
      </c>
      <c r="D50" s="13">
        <v>50</v>
      </c>
      <c r="E50" s="13">
        <v>55</v>
      </c>
      <c r="F50" s="13">
        <v>60</v>
      </c>
      <c r="G50" s="13"/>
      <c r="H50" s="14"/>
      <c r="I50" s="14"/>
      <c r="J50" s="14"/>
      <c r="K50" s="14"/>
      <c r="L50" s="14"/>
      <c r="M50" s="74">
        <f t="shared" si="1"/>
        <v>0</v>
      </c>
      <c r="N50" s="15"/>
    </row>
    <row r="51" spans="1:14" ht="57.75" customHeight="1" outlineLevel="1" x14ac:dyDescent="0.2">
      <c r="A51" s="12" t="s">
        <v>26</v>
      </c>
      <c r="B51" s="16" t="s">
        <v>37</v>
      </c>
      <c r="C51" s="13">
        <v>35</v>
      </c>
      <c r="D51" s="13">
        <v>50</v>
      </c>
      <c r="E51" s="13">
        <v>55</v>
      </c>
      <c r="F51" s="13">
        <v>60</v>
      </c>
      <c r="G51" s="13"/>
      <c r="H51" s="14"/>
      <c r="I51" s="14"/>
      <c r="J51" s="14"/>
      <c r="K51" s="14"/>
      <c r="L51" s="14"/>
      <c r="M51" s="74">
        <f t="shared" si="1"/>
        <v>0</v>
      </c>
      <c r="N51" s="15"/>
    </row>
    <row r="52" spans="1:14" ht="57.75" customHeight="1" outlineLevel="1" x14ac:dyDescent="0.2">
      <c r="A52" s="12" t="s">
        <v>26</v>
      </c>
      <c r="B52" s="16" t="s">
        <v>152</v>
      </c>
      <c r="C52" s="13">
        <v>35</v>
      </c>
      <c r="D52" s="13">
        <v>50</v>
      </c>
      <c r="E52" s="13">
        <v>55</v>
      </c>
      <c r="F52" s="13">
        <v>60</v>
      </c>
      <c r="G52" s="13"/>
      <c r="H52" s="14"/>
      <c r="I52" s="14"/>
      <c r="J52" s="14"/>
      <c r="K52" s="14"/>
      <c r="L52" s="14"/>
      <c r="M52" s="74">
        <f t="shared" si="1"/>
        <v>0</v>
      </c>
      <c r="N52" s="15"/>
    </row>
    <row r="53" spans="1:14" ht="57.75" customHeight="1" outlineLevel="1" x14ac:dyDescent="0.2">
      <c r="A53" s="12" t="s">
        <v>26</v>
      </c>
      <c r="B53" s="16" t="s">
        <v>38</v>
      </c>
      <c r="C53" s="13">
        <v>35</v>
      </c>
      <c r="D53" s="13">
        <v>50</v>
      </c>
      <c r="E53" s="13">
        <v>55</v>
      </c>
      <c r="F53" s="13">
        <v>60</v>
      </c>
      <c r="G53" s="13"/>
      <c r="H53" s="14"/>
      <c r="I53" s="14"/>
      <c r="J53" s="14"/>
      <c r="K53" s="14"/>
      <c r="L53" s="14"/>
      <c r="M53" s="74">
        <f t="shared" si="1"/>
        <v>0</v>
      </c>
      <c r="N53" s="15"/>
    </row>
    <row r="54" spans="1:14" ht="57.75" customHeight="1" outlineLevel="1" x14ac:dyDescent="0.2">
      <c r="A54" s="12" t="s">
        <v>26</v>
      </c>
      <c r="B54" s="16" t="s">
        <v>39</v>
      </c>
      <c r="C54" s="13">
        <v>35</v>
      </c>
      <c r="D54" s="13">
        <v>50</v>
      </c>
      <c r="E54" s="13">
        <v>55</v>
      </c>
      <c r="F54" s="13">
        <v>60</v>
      </c>
      <c r="G54" s="13"/>
      <c r="H54" s="14"/>
      <c r="I54" s="14"/>
      <c r="J54" s="14"/>
      <c r="K54" s="14"/>
      <c r="L54" s="14"/>
      <c r="M54" s="74">
        <f t="shared" si="1"/>
        <v>0</v>
      </c>
      <c r="N54" s="15"/>
    </row>
    <row r="55" spans="1:14" ht="57.75" customHeight="1" outlineLevel="1" x14ac:dyDescent="0.2">
      <c r="A55" s="12" t="s">
        <v>26</v>
      </c>
      <c r="B55" s="16" t="s">
        <v>40</v>
      </c>
      <c r="C55" s="13">
        <v>35</v>
      </c>
      <c r="D55" s="13">
        <v>50</v>
      </c>
      <c r="E55" s="13">
        <v>55</v>
      </c>
      <c r="F55" s="13">
        <v>60</v>
      </c>
      <c r="G55" s="13"/>
      <c r="H55" s="14"/>
      <c r="I55" s="14"/>
      <c r="J55" s="14"/>
      <c r="K55" s="14"/>
      <c r="L55" s="14"/>
      <c r="M55" s="74">
        <f t="shared" si="1"/>
        <v>0</v>
      </c>
      <c r="N55" s="15"/>
    </row>
    <row r="56" spans="1:14" ht="57.75" customHeight="1" outlineLevel="1" x14ac:dyDescent="0.2">
      <c r="A56" s="12" t="s">
        <v>26</v>
      </c>
      <c r="B56" s="16" t="s">
        <v>41</v>
      </c>
      <c r="C56" s="13">
        <v>35</v>
      </c>
      <c r="D56" s="13">
        <v>50</v>
      </c>
      <c r="E56" s="13">
        <v>55</v>
      </c>
      <c r="F56" s="13">
        <v>60</v>
      </c>
      <c r="G56" s="13"/>
      <c r="H56" s="14"/>
      <c r="I56" s="14"/>
      <c r="J56" s="14"/>
      <c r="K56" s="14"/>
      <c r="L56" s="14"/>
      <c r="M56" s="74">
        <f t="shared" si="1"/>
        <v>0</v>
      </c>
      <c r="N56" s="15"/>
    </row>
    <row r="57" spans="1:14" ht="57.75" customHeight="1" outlineLevel="1" x14ac:dyDescent="0.2">
      <c r="A57" s="12" t="s">
        <v>26</v>
      </c>
      <c r="B57" s="16" t="s">
        <v>42</v>
      </c>
      <c r="C57" s="13">
        <v>35</v>
      </c>
      <c r="D57" s="13">
        <v>50</v>
      </c>
      <c r="E57" s="13">
        <v>55</v>
      </c>
      <c r="F57" s="13">
        <v>60</v>
      </c>
      <c r="G57" s="13"/>
      <c r="H57" s="14"/>
      <c r="I57" s="14"/>
      <c r="J57" s="14"/>
      <c r="K57" s="14"/>
      <c r="L57" s="14"/>
      <c r="M57" s="74">
        <f t="shared" si="1"/>
        <v>0</v>
      </c>
      <c r="N57" s="15"/>
    </row>
    <row r="58" spans="1:14" ht="57.75" customHeight="1" outlineLevel="1" x14ac:dyDescent="0.2">
      <c r="A58" s="12" t="s">
        <v>26</v>
      </c>
      <c r="B58" s="16" t="s">
        <v>43</v>
      </c>
      <c r="C58" s="13">
        <v>35</v>
      </c>
      <c r="D58" s="13">
        <v>50</v>
      </c>
      <c r="E58" s="13">
        <v>55</v>
      </c>
      <c r="F58" s="13">
        <v>60</v>
      </c>
      <c r="G58" s="13"/>
      <c r="H58" s="14"/>
      <c r="I58" s="14"/>
      <c r="J58" s="14"/>
      <c r="K58" s="14"/>
      <c r="L58" s="14"/>
      <c r="M58" s="74">
        <f t="shared" si="1"/>
        <v>0</v>
      </c>
      <c r="N58" s="15"/>
    </row>
    <row r="59" spans="1:14" s="3" customFormat="1" ht="21.75" customHeight="1" x14ac:dyDescent="0.2">
      <c r="A59" s="141" t="s">
        <v>44</v>
      </c>
      <c r="B59" s="142"/>
      <c r="C59" s="142"/>
      <c r="D59" s="142"/>
      <c r="E59" s="143"/>
      <c r="F59" s="36"/>
      <c r="G59" s="36"/>
      <c r="H59" s="36"/>
      <c r="I59" s="11"/>
      <c r="J59" s="11"/>
      <c r="K59" s="11"/>
      <c r="L59" s="11"/>
      <c r="M59" s="73"/>
      <c r="N59" s="51">
        <f>M60+M61+M62+M63+M64+M65+M66+M67+M68+M69+M70+M71+M72+M73+M74+M75+M76+M77+M78+M79+M80</f>
        <v>0</v>
      </c>
    </row>
    <row r="60" spans="1:14" ht="57.75" customHeight="1" outlineLevel="1" x14ac:dyDescent="0.2">
      <c r="A60" s="12" t="s">
        <v>44</v>
      </c>
      <c r="B60" s="16" t="s">
        <v>45</v>
      </c>
      <c r="C60" s="13">
        <v>35</v>
      </c>
      <c r="D60" s="13">
        <v>65</v>
      </c>
      <c r="E60" s="13">
        <v>70</v>
      </c>
      <c r="F60" s="13">
        <v>75</v>
      </c>
      <c r="G60" s="13"/>
      <c r="H60" s="14"/>
      <c r="I60" s="14"/>
      <c r="J60" s="14"/>
      <c r="K60" s="14"/>
      <c r="L60" s="14"/>
      <c r="M60" s="74">
        <f t="shared" ref="M60:M80" si="2">H60*C60+I60*D60+J60*E60+K60*F60+L60*G60</f>
        <v>0</v>
      </c>
      <c r="N60" s="15"/>
    </row>
    <row r="61" spans="1:14" ht="57.75" customHeight="1" outlineLevel="1" x14ac:dyDescent="0.2">
      <c r="A61" s="12" t="s">
        <v>44</v>
      </c>
      <c r="B61" s="16" t="s">
        <v>251</v>
      </c>
      <c r="C61" s="13">
        <v>35</v>
      </c>
      <c r="D61" s="13">
        <v>65</v>
      </c>
      <c r="E61" s="13">
        <v>70</v>
      </c>
      <c r="F61" s="13">
        <v>75</v>
      </c>
      <c r="G61" s="13"/>
      <c r="H61" s="14"/>
      <c r="I61" s="14"/>
      <c r="J61" s="14"/>
      <c r="K61" s="14"/>
      <c r="L61" s="14"/>
      <c r="M61" s="74">
        <f t="shared" si="2"/>
        <v>0</v>
      </c>
      <c r="N61" s="15"/>
    </row>
    <row r="62" spans="1:14" ht="57.75" customHeight="1" outlineLevel="1" x14ac:dyDescent="0.2">
      <c r="A62" s="12" t="s">
        <v>44</v>
      </c>
      <c r="B62" s="16" t="s">
        <v>252</v>
      </c>
      <c r="C62" s="13">
        <v>35</v>
      </c>
      <c r="D62" s="13">
        <v>65</v>
      </c>
      <c r="E62" s="13">
        <v>70</v>
      </c>
      <c r="F62" s="13">
        <v>75</v>
      </c>
      <c r="G62" s="13"/>
      <c r="H62" s="14"/>
      <c r="I62" s="14"/>
      <c r="J62" s="14"/>
      <c r="K62" s="14"/>
      <c r="L62" s="14"/>
      <c r="M62" s="74">
        <f t="shared" si="2"/>
        <v>0</v>
      </c>
      <c r="N62" s="15"/>
    </row>
    <row r="63" spans="1:14" ht="57.75" customHeight="1" outlineLevel="1" x14ac:dyDescent="0.2">
      <c r="A63" s="12" t="s">
        <v>44</v>
      </c>
      <c r="B63" s="59" t="s">
        <v>253</v>
      </c>
      <c r="C63" s="13">
        <v>35</v>
      </c>
      <c r="D63" s="13">
        <v>65</v>
      </c>
      <c r="E63" s="13">
        <v>70</v>
      </c>
      <c r="F63" s="13">
        <v>75</v>
      </c>
      <c r="G63" s="13"/>
      <c r="H63" s="14"/>
      <c r="I63" s="14"/>
      <c r="J63" s="14"/>
      <c r="K63" s="14"/>
      <c r="L63" s="14"/>
      <c r="M63" s="74">
        <f t="shared" si="2"/>
        <v>0</v>
      </c>
      <c r="N63" s="15"/>
    </row>
    <row r="64" spans="1:14" ht="57.75" customHeight="1" outlineLevel="1" x14ac:dyDescent="0.2">
      <c r="A64" s="12" t="s">
        <v>44</v>
      </c>
      <c r="B64" s="59" t="s">
        <v>254</v>
      </c>
      <c r="C64" s="13">
        <v>35</v>
      </c>
      <c r="D64" s="13">
        <v>65</v>
      </c>
      <c r="E64" s="13">
        <v>70</v>
      </c>
      <c r="F64" s="13">
        <v>75</v>
      </c>
      <c r="G64" s="13"/>
      <c r="H64" s="14"/>
      <c r="I64" s="14"/>
      <c r="J64" s="14"/>
      <c r="K64" s="14"/>
      <c r="L64" s="14"/>
      <c r="M64" s="74">
        <f t="shared" si="2"/>
        <v>0</v>
      </c>
      <c r="N64" s="15"/>
    </row>
    <row r="65" spans="1:16" ht="57.75" customHeight="1" outlineLevel="1" x14ac:dyDescent="0.2">
      <c r="A65" s="12" t="s">
        <v>44</v>
      </c>
      <c r="B65" s="59" t="s">
        <v>255</v>
      </c>
      <c r="C65" s="13">
        <v>35</v>
      </c>
      <c r="D65" s="13">
        <v>65</v>
      </c>
      <c r="E65" s="13">
        <v>70</v>
      </c>
      <c r="F65" s="13">
        <v>75</v>
      </c>
      <c r="G65" s="13"/>
      <c r="H65" s="14"/>
      <c r="I65" s="14"/>
      <c r="J65" s="14"/>
      <c r="K65" s="14"/>
      <c r="L65" s="14"/>
      <c r="M65" s="74">
        <f t="shared" si="2"/>
        <v>0</v>
      </c>
      <c r="N65" s="15"/>
    </row>
    <row r="66" spans="1:16" ht="57.75" customHeight="1" outlineLevel="1" x14ac:dyDescent="0.2">
      <c r="A66" s="12" t="s">
        <v>44</v>
      </c>
      <c r="B66" s="59" t="s">
        <v>256</v>
      </c>
      <c r="C66" s="13">
        <v>35</v>
      </c>
      <c r="D66" s="13">
        <v>65</v>
      </c>
      <c r="E66" s="13">
        <v>70</v>
      </c>
      <c r="F66" s="13">
        <v>75</v>
      </c>
      <c r="G66" s="13"/>
      <c r="H66" s="14"/>
      <c r="I66" s="14"/>
      <c r="J66" s="14"/>
      <c r="K66" s="14"/>
      <c r="L66" s="14"/>
      <c r="M66" s="74">
        <f t="shared" si="2"/>
        <v>0</v>
      </c>
      <c r="N66" s="15"/>
    </row>
    <row r="67" spans="1:16" ht="57.75" customHeight="1" outlineLevel="1" x14ac:dyDescent="0.2">
      <c r="A67" s="12" t="s">
        <v>44</v>
      </c>
      <c r="B67" s="59" t="s">
        <v>257</v>
      </c>
      <c r="C67" s="13">
        <v>35</v>
      </c>
      <c r="D67" s="13">
        <v>65</v>
      </c>
      <c r="E67" s="13">
        <v>70</v>
      </c>
      <c r="F67" s="13">
        <v>75</v>
      </c>
      <c r="G67" s="13"/>
      <c r="H67" s="14"/>
      <c r="I67" s="14"/>
      <c r="J67" s="14"/>
      <c r="K67" s="14"/>
      <c r="L67" s="14"/>
      <c r="M67" s="74">
        <f t="shared" si="2"/>
        <v>0</v>
      </c>
      <c r="N67" s="15"/>
    </row>
    <row r="68" spans="1:16" ht="57.75" customHeight="1" outlineLevel="1" x14ac:dyDescent="0.2">
      <c r="A68" s="12" t="s">
        <v>44</v>
      </c>
      <c r="B68" s="59" t="s">
        <v>258</v>
      </c>
      <c r="C68" s="13">
        <v>35</v>
      </c>
      <c r="D68" s="13">
        <v>65</v>
      </c>
      <c r="E68" s="13">
        <v>70</v>
      </c>
      <c r="F68" s="13">
        <v>75</v>
      </c>
      <c r="G68" s="13"/>
      <c r="H68" s="14"/>
      <c r="I68" s="14"/>
      <c r="J68" s="14"/>
      <c r="K68" s="14"/>
      <c r="L68" s="14"/>
      <c r="M68" s="74">
        <f t="shared" si="2"/>
        <v>0</v>
      </c>
      <c r="N68" s="15"/>
    </row>
    <row r="69" spans="1:16" ht="57.75" customHeight="1" outlineLevel="1" x14ac:dyDescent="0.2">
      <c r="A69" s="12" t="s">
        <v>44</v>
      </c>
      <c r="B69" s="59" t="s">
        <v>259</v>
      </c>
      <c r="C69" s="13">
        <v>35</v>
      </c>
      <c r="D69" s="13">
        <v>65</v>
      </c>
      <c r="E69" s="13">
        <v>70</v>
      </c>
      <c r="F69" s="13">
        <v>75</v>
      </c>
      <c r="G69" s="13"/>
      <c r="H69" s="14"/>
      <c r="I69" s="14"/>
      <c r="J69" s="14"/>
      <c r="K69" s="14"/>
      <c r="L69" s="14"/>
      <c r="M69" s="74">
        <f t="shared" si="2"/>
        <v>0</v>
      </c>
      <c r="N69" s="15"/>
    </row>
    <row r="70" spans="1:16" ht="57.75" customHeight="1" outlineLevel="1" x14ac:dyDescent="0.2">
      <c r="A70" s="12" t="s">
        <v>44</v>
      </c>
      <c r="B70" s="59" t="s">
        <v>260</v>
      </c>
      <c r="C70" s="13">
        <v>35</v>
      </c>
      <c r="D70" s="13">
        <v>65</v>
      </c>
      <c r="E70" s="13">
        <v>70</v>
      </c>
      <c r="F70" s="13">
        <v>75</v>
      </c>
      <c r="G70" s="13"/>
      <c r="H70" s="14"/>
      <c r="I70" s="14"/>
      <c r="J70" s="14"/>
      <c r="K70" s="14"/>
      <c r="L70" s="14"/>
      <c r="M70" s="74">
        <f t="shared" si="2"/>
        <v>0</v>
      </c>
      <c r="N70" s="15"/>
    </row>
    <row r="71" spans="1:16" ht="57.75" customHeight="1" outlineLevel="1" x14ac:dyDescent="0.2">
      <c r="A71" s="12" t="s">
        <v>44</v>
      </c>
      <c r="B71" s="16" t="s">
        <v>46</v>
      </c>
      <c r="C71" s="13">
        <v>35</v>
      </c>
      <c r="D71" s="13">
        <v>65</v>
      </c>
      <c r="E71" s="13">
        <v>70</v>
      </c>
      <c r="F71" s="13">
        <v>75</v>
      </c>
      <c r="G71" s="13"/>
      <c r="H71" s="14"/>
      <c r="I71" s="14"/>
      <c r="J71" s="14"/>
      <c r="K71" s="14"/>
      <c r="L71" s="14"/>
      <c r="M71" s="74">
        <f t="shared" si="2"/>
        <v>0</v>
      </c>
      <c r="N71" s="15"/>
    </row>
    <row r="72" spans="1:16" ht="57.75" customHeight="1" outlineLevel="1" x14ac:dyDescent="0.25">
      <c r="A72" s="12" t="s">
        <v>44</v>
      </c>
      <c r="B72" s="16" t="s">
        <v>47</v>
      </c>
      <c r="C72" s="13">
        <v>35</v>
      </c>
      <c r="D72" s="13">
        <v>65</v>
      </c>
      <c r="E72" s="13">
        <v>70</v>
      </c>
      <c r="F72" s="13">
        <v>75</v>
      </c>
      <c r="G72" s="13"/>
      <c r="H72" s="14"/>
      <c r="I72" s="14"/>
      <c r="J72" s="14"/>
      <c r="K72" s="14"/>
      <c r="L72" s="14"/>
      <c r="M72" s="74">
        <f t="shared" si="2"/>
        <v>0</v>
      </c>
      <c r="N72" s="15"/>
      <c r="P72"/>
    </row>
    <row r="73" spans="1:16" ht="57.75" customHeight="1" outlineLevel="1" x14ac:dyDescent="0.25">
      <c r="A73" s="12" t="s">
        <v>44</v>
      </c>
      <c r="B73" s="16" t="s">
        <v>220</v>
      </c>
      <c r="C73" s="13">
        <v>35</v>
      </c>
      <c r="D73" s="13">
        <v>65</v>
      </c>
      <c r="E73" s="13">
        <v>70</v>
      </c>
      <c r="F73" s="13">
        <v>75</v>
      </c>
      <c r="G73" s="13"/>
      <c r="H73" s="14"/>
      <c r="I73" s="14"/>
      <c r="J73" s="14"/>
      <c r="K73" s="14"/>
      <c r="L73" s="14"/>
      <c r="M73" s="74">
        <f t="shared" si="2"/>
        <v>0</v>
      </c>
      <c r="N73" s="84"/>
    </row>
    <row r="74" spans="1:16" ht="57.75" customHeight="1" outlineLevel="1" x14ac:dyDescent="0.25">
      <c r="A74" s="12" t="s">
        <v>44</v>
      </c>
      <c r="B74" s="16" t="s">
        <v>221</v>
      </c>
      <c r="C74" s="13">
        <v>35</v>
      </c>
      <c r="D74" s="13">
        <v>65</v>
      </c>
      <c r="E74" s="13">
        <v>70</v>
      </c>
      <c r="F74" s="13">
        <v>75</v>
      </c>
      <c r="G74" s="13"/>
      <c r="H74" s="14"/>
      <c r="I74" s="14"/>
      <c r="J74" s="14"/>
      <c r="K74" s="14"/>
      <c r="L74" s="14"/>
      <c r="M74" s="74">
        <f t="shared" si="2"/>
        <v>0</v>
      </c>
      <c r="N74" s="15"/>
      <c r="O74"/>
    </row>
    <row r="75" spans="1:16" ht="57.75" customHeight="1" outlineLevel="1" x14ac:dyDescent="0.2">
      <c r="A75" s="12" t="s">
        <v>44</v>
      </c>
      <c r="B75" s="16" t="s">
        <v>48</v>
      </c>
      <c r="C75" s="13">
        <v>35</v>
      </c>
      <c r="D75" s="13">
        <v>65</v>
      </c>
      <c r="E75" s="13">
        <v>70</v>
      </c>
      <c r="F75" s="13">
        <v>75</v>
      </c>
      <c r="G75" s="13"/>
      <c r="H75" s="14"/>
      <c r="I75" s="14"/>
      <c r="J75" s="14"/>
      <c r="K75" s="14"/>
      <c r="L75" s="14"/>
      <c r="M75" s="74">
        <f t="shared" si="2"/>
        <v>0</v>
      </c>
      <c r="N75" s="15"/>
    </row>
    <row r="76" spans="1:16" ht="57.75" customHeight="1" outlineLevel="1" x14ac:dyDescent="0.2">
      <c r="A76" s="12" t="s">
        <v>44</v>
      </c>
      <c r="B76" s="16" t="s">
        <v>49</v>
      </c>
      <c r="C76" s="13">
        <v>35</v>
      </c>
      <c r="D76" s="13">
        <v>65</v>
      </c>
      <c r="E76" s="13">
        <v>70</v>
      </c>
      <c r="F76" s="13">
        <v>75</v>
      </c>
      <c r="G76" s="13"/>
      <c r="H76" s="14"/>
      <c r="I76" s="14"/>
      <c r="J76" s="14"/>
      <c r="K76" s="14"/>
      <c r="L76" s="14"/>
      <c r="M76" s="74">
        <f t="shared" si="2"/>
        <v>0</v>
      </c>
      <c r="N76" s="15"/>
    </row>
    <row r="77" spans="1:16" ht="57.75" customHeight="1" outlineLevel="1" x14ac:dyDescent="0.2">
      <c r="A77" s="12" t="s">
        <v>44</v>
      </c>
      <c r="B77" s="16" t="s">
        <v>50</v>
      </c>
      <c r="C77" s="13">
        <v>35</v>
      </c>
      <c r="D77" s="13">
        <v>65</v>
      </c>
      <c r="E77" s="13">
        <v>70</v>
      </c>
      <c r="F77" s="13">
        <v>75</v>
      </c>
      <c r="G77" s="13"/>
      <c r="H77" s="14"/>
      <c r="I77" s="14"/>
      <c r="J77" s="14"/>
      <c r="K77" s="14"/>
      <c r="L77" s="14"/>
      <c r="M77" s="74">
        <f t="shared" si="2"/>
        <v>0</v>
      </c>
      <c r="N77" s="15"/>
    </row>
    <row r="78" spans="1:16" ht="57.75" customHeight="1" outlineLevel="1" x14ac:dyDescent="0.2">
      <c r="A78" s="12" t="s">
        <v>44</v>
      </c>
      <c r="B78" s="16" t="s">
        <v>297</v>
      </c>
      <c r="C78" s="13">
        <v>35</v>
      </c>
      <c r="D78" s="13">
        <v>65</v>
      </c>
      <c r="E78" s="13">
        <v>70</v>
      </c>
      <c r="F78" s="13">
        <v>75</v>
      </c>
      <c r="G78" s="13"/>
      <c r="H78" s="14"/>
      <c r="I78" s="14"/>
      <c r="J78" s="14"/>
      <c r="K78" s="14"/>
      <c r="L78" s="14"/>
      <c r="M78" s="74">
        <f t="shared" si="2"/>
        <v>0</v>
      </c>
      <c r="N78" s="15"/>
    </row>
    <row r="79" spans="1:16" ht="57.75" customHeight="1" outlineLevel="1" x14ac:dyDescent="0.2">
      <c r="A79" s="12" t="s">
        <v>44</v>
      </c>
      <c r="B79" s="16" t="s">
        <v>296</v>
      </c>
      <c r="C79" s="13">
        <v>35</v>
      </c>
      <c r="D79" s="13">
        <v>65</v>
      </c>
      <c r="E79" s="13">
        <v>70</v>
      </c>
      <c r="F79" s="13">
        <v>75</v>
      </c>
      <c r="G79" s="13"/>
      <c r="H79" s="14"/>
      <c r="I79" s="14"/>
      <c r="J79" s="14"/>
      <c r="K79" s="14"/>
      <c r="L79" s="14"/>
      <c r="M79" s="74">
        <f t="shared" si="2"/>
        <v>0</v>
      </c>
      <c r="N79" s="15"/>
    </row>
    <row r="80" spans="1:16" ht="57.75" customHeight="1" outlineLevel="1" x14ac:dyDescent="0.2">
      <c r="A80" s="12" t="s">
        <v>44</v>
      </c>
      <c r="B80" s="16" t="s">
        <v>51</v>
      </c>
      <c r="C80" s="13">
        <v>35</v>
      </c>
      <c r="D80" s="13">
        <v>65</v>
      </c>
      <c r="E80" s="13">
        <v>70</v>
      </c>
      <c r="F80" s="13">
        <v>75</v>
      </c>
      <c r="G80" s="13"/>
      <c r="H80" s="14"/>
      <c r="I80" s="14"/>
      <c r="J80" s="14"/>
      <c r="K80" s="14"/>
      <c r="L80" s="14"/>
      <c r="M80" s="74">
        <f t="shared" si="2"/>
        <v>0</v>
      </c>
      <c r="N80" s="15"/>
    </row>
    <row r="81" spans="1:17" s="3" customFormat="1" ht="21" customHeight="1" x14ac:dyDescent="0.2">
      <c r="A81" s="141" t="s">
        <v>52</v>
      </c>
      <c r="B81" s="142"/>
      <c r="C81" s="142"/>
      <c r="D81" s="142"/>
      <c r="E81" s="143"/>
      <c r="F81" s="36"/>
      <c r="G81" s="36"/>
      <c r="H81" s="36"/>
      <c r="I81" s="11"/>
      <c r="J81" s="11"/>
      <c r="K81" s="11"/>
      <c r="L81" s="11"/>
      <c r="M81" s="73"/>
      <c r="N81" s="51">
        <f>M82+M83+M84+M85+M86+M87+M88+M89+M90+M91+M92+M93</f>
        <v>0</v>
      </c>
    </row>
    <row r="82" spans="1:17" ht="57.75" customHeight="1" outlineLevel="1" x14ac:dyDescent="0.2">
      <c r="A82" s="16" t="s">
        <v>52</v>
      </c>
      <c r="B82" s="16" t="s">
        <v>54</v>
      </c>
      <c r="C82" s="13">
        <v>35</v>
      </c>
      <c r="D82" s="13">
        <v>70</v>
      </c>
      <c r="E82" s="13">
        <v>75</v>
      </c>
      <c r="F82" s="13">
        <v>80</v>
      </c>
      <c r="G82" s="13"/>
      <c r="H82" s="14"/>
      <c r="I82" s="14"/>
      <c r="J82" s="14"/>
      <c r="K82" s="14"/>
      <c r="L82" s="14"/>
      <c r="M82" s="74">
        <f t="shared" ref="M82:M93" si="3">H82*C82+I82*D82+J82*E82+K82*F82+L82*G82</f>
        <v>0</v>
      </c>
      <c r="N82" s="71"/>
    </row>
    <row r="83" spans="1:17" ht="57.75" customHeight="1" outlineLevel="1" x14ac:dyDescent="0.2">
      <c r="A83" s="16" t="s">
        <v>52</v>
      </c>
      <c r="B83" s="16" t="s">
        <v>55</v>
      </c>
      <c r="C83" s="13">
        <v>35</v>
      </c>
      <c r="D83" s="13">
        <v>70</v>
      </c>
      <c r="E83" s="13">
        <v>75</v>
      </c>
      <c r="F83" s="13">
        <v>80</v>
      </c>
      <c r="G83" s="13"/>
      <c r="H83" s="14"/>
      <c r="I83" s="14"/>
      <c r="J83" s="14"/>
      <c r="K83" s="14"/>
      <c r="L83" s="14"/>
      <c r="M83" s="74">
        <f t="shared" si="3"/>
        <v>0</v>
      </c>
      <c r="N83" s="71"/>
    </row>
    <row r="84" spans="1:17" ht="57.75" customHeight="1" outlineLevel="1" x14ac:dyDescent="0.2">
      <c r="A84" s="16" t="s">
        <v>52</v>
      </c>
      <c r="B84" s="16" t="s">
        <v>194</v>
      </c>
      <c r="C84" s="13">
        <v>35</v>
      </c>
      <c r="D84" s="13">
        <v>70</v>
      </c>
      <c r="E84" s="13">
        <v>75</v>
      </c>
      <c r="F84" s="13">
        <v>80</v>
      </c>
      <c r="G84" s="13"/>
      <c r="H84" s="14"/>
      <c r="I84" s="14"/>
      <c r="J84" s="14"/>
      <c r="K84" s="14"/>
      <c r="L84" s="14"/>
      <c r="M84" s="74">
        <f t="shared" si="3"/>
        <v>0</v>
      </c>
      <c r="N84" s="81"/>
      <c r="O84" s="7"/>
      <c r="P84" s="7"/>
      <c r="Q84" s="6"/>
    </row>
    <row r="85" spans="1:17" ht="57.75" customHeight="1" outlineLevel="1" x14ac:dyDescent="0.2">
      <c r="A85" s="16" t="s">
        <v>52</v>
      </c>
      <c r="B85" s="16" t="s">
        <v>64</v>
      </c>
      <c r="C85" s="13">
        <v>35</v>
      </c>
      <c r="D85" s="13">
        <v>70</v>
      </c>
      <c r="E85" s="13">
        <v>75</v>
      </c>
      <c r="F85" s="13">
        <v>80</v>
      </c>
      <c r="G85" s="13"/>
      <c r="H85" s="14"/>
      <c r="I85" s="14"/>
      <c r="J85" s="14"/>
      <c r="K85" s="14"/>
      <c r="L85" s="14"/>
      <c r="M85" s="74">
        <f t="shared" si="3"/>
        <v>0</v>
      </c>
      <c r="N85" s="71"/>
    </row>
    <row r="86" spans="1:17" ht="57.75" customHeight="1" outlineLevel="1" x14ac:dyDescent="0.2">
      <c r="A86" s="16" t="s">
        <v>52</v>
      </c>
      <c r="B86" s="16" t="s">
        <v>56</v>
      </c>
      <c r="C86" s="13">
        <v>35</v>
      </c>
      <c r="D86" s="13">
        <v>70</v>
      </c>
      <c r="E86" s="13">
        <v>75</v>
      </c>
      <c r="F86" s="13">
        <v>80</v>
      </c>
      <c r="G86" s="13"/>
      <c r="H86" s="14"/>
      <c r="I86" s="14"/>
      <c r="J86" s="14"/>
      <c r="K86" s="14"/>
      <c r="L86" s="14"/>
      <c r="M86" s="74">
        <f t="shared" si="3"/>
        <v>0</v>
      </c>
      <c r="N86" s="81"/>
      <c r="O86" s="7"/>
      <c r="P86" s="7"/>
      <c r="Q86" s="6"/>
    </row>
    <row r="87" spans="1:17" ht="57.75" customHeight="1" outlineLevel="1" x14ac:dyDescent="0.2">
      <c r="A87" s="16" t="s">
        <v>52</v>
      </c>
      <c r="B87" s="16" t="s">
        <v>57</v>
      </c>
      <c r="C87" s="13">
        <v>35</v>
      </c>
      <c r="D87" s="13">
        <v>70</v>
      </c>
      <c r="E87" s="13">
        <v>75</v>
      </c>
      <c r="F87" s="13">
        <v>80</v>
      </c>
      <c r="G87" s="13"/>
      <c r="H87" s="14"/>
      <c r="I87" s="14"/>
      <c r="J87" s="14"/>
      <c r="K87" s="14"/>
      <c r="L87" s="14"/>
      <c r="M87" s="74">
        <f t="shared" si="3"/>
        <v>0</v>
      </c>
      <c r="N87" s="81"/>
      <c r="O87" s="7"/>
      <c r="P87" s="7"/>
    </row>
    <row r="88" spans="1:17" ht="57.75" customHeight="1" outlineLevel="1" x14ac:dyDescent="0.2">
      <c r="A88" s="16" t="s">
        <v>52</v>
      </c>
      <c r="B88" s="16" t="s">
        <v>58</v>
      </c>
      <c r="C88" s="13">
        <v>35</v>
      </c>
      <c r="D88" s="13">
        <v>70</v>
      </c>
      <c r="E88" s="13">
        <v>75</v>
      </c>
      <c r="F88" s="13">
        <v>80</v>
      </c>
      <c r="G88" s="13"/>
      <c r="H88" s="14"/>
      <c r="I88" s="14"/>
      <c r="J88" s="14"/>
      <c r="K88" s="14"/>
      <c r="L88" s="14"/>
      <c r="M88" s="74">
        <f t="shared" si="3"/>
        <v>0</v>
      </c>
      <c r="N88" s="71"/>
    </row>
    <row r="89" spans="1:17" ht="57.75" customHeight="1" outlineLevel="1" x14ac:dyDescent="0.2">
      <c r="A89" s="16" t="s">
        <v>52</v>
      </c>
      <c r="B89" s="16" t="s">
        <v>59</v>
      </c>
      <c r="C89" s="13">
        <v>35</v>
      </c>
      <c r="D89" s="13">
        <v>70</v>
      </c>
      <c r="E89" s="13">
        <v>75</v>
      </c>
      <c r="F89" s="13">
        <v>80</v>
      </c>
      <c r="G89" s="13"/>
      <c r="H89" s="14"/>
      <c r="I89" s="14"/>
      <c r="J89" s="14"/>
      <c r="K89" s="14"/>
      <c r="L89" s="14"/>
      <c r="M89" s="74">
        <f t="shared" si="3"/>
        <v>0</v>
      </c>
      <c r="N89" s="71"/>
    </row>
    <row r="90" spans="1:17" ht="57.75" customHeight="1" outlineLevel="1" x14ac:dyDescent="0.2">
      <c r="A90" s="16" t="s">
        <v>52</v>
      </c>
      <c r="B90" s="16" t="s">
        <v>60</v>
      </c>
      <c r="C90" s="13">
        <v>35</v>
      </c>
      <c r="D90" s="13">
        <v>70</v>
      </c>
      <c r="E90" s="13">
        <v>75</v>
      </c>
      <c r="F90" s="13">
        <v>80</v>
      </c>
      <c r="G90" s="13"/>
      <c r="H90" s="14"/>
      <c r="I90" s="14"/>
      <c r="J90" s="14"/>
      <c r="K90" s="14"/>
      <c r="L90" s="14"/>
      <c r="M90" s="74">
        <f t="shared" si="3"/>
        <v>0</v>
      </c>
      <c r="N90" s="71"/>
    </row>
    <row r="91" spans="1:17" ht="57.75" customHeight="1" outlineLevel="1" x14ac:dyDescent="0.2">
      <c r="A91" s="16" t="s">
        <v>52</v>
      </c>
      <c r="B91" s="16" t="s">
        <v>61</v>
      </c>
      <c r="C91" s="13">
        <v>35</v>
      </c>
      <c r="D91" s="13">
        <v>70</v>
      </c>
      <c r="E91" s="13">
        <v>75</v>
      </c>
      <c r="F91" s="13">
        <v>80</v>
      </c>
      <c r="G91" s="13"/>
      <c r="H91" s="14"/>
      <c r="I91" s="14"/>
      <c r="J91" s="14"/>
      <c r="K91" s="14"/>
      <c r="L91" s="14"/>
      <c r="M91" s="74">
        <f t="shared" si="3"/>
        <v>0</v>
      </c>
      <c r="N91" s="71"/>
    </row>
    <row r="92" spans="1:17" ht="57.75" customHeight="1" outlineLevel="1" x14ac:dyDescent="0.2">
      <c r="A92" s="16" t="s">
        <v>52</v>
      </c>
      <c r="B92" s="16" t="s">
        <v>62</v>
      </c>
      <c r="C92" s="13">
        <v>35</v>
      </c>
      <c r="D92" s="13">
        <v>70</v>
      </c>
      <c r="E92" s="13">
        <v>75</v>
      </c>
      <c r="F92" s="13">
        <v>80</v>
      </c>
      <c r="G92" s="13"/>
      <c r="H92" s="14"/>
      <c r="I92" s="14"/>
      <c r="J92" s="14"/>
      <c r="K92" s="14"/>
      <c r="L92" s="14"/>
      <c r="M92" s="74">
        <f t="shared" si="3"/>
        <v>0</v>
      </c>
      <c r="N92" s="71"/>
    </row>
    <row r="93" spans="1:17" ht="57.75" customHeight="1" outlineLevel="1" x14ac:dyDescent="0.2">
      <c r="A93" s="16" t="s">
        <v>52</v>
      </c>
      <c r="B93" s="16" t="s">
        <v>193</v>
      </c>
      <c r="C93" s="13">
        <v>35</v>
      </c>
      <c r="D93" s="13">
        <v>70</v>
      </c>
      <c r="E93" s="13">
        <v>75</v>
      </c>
      <c r="F93" s="13">
        <v>80</v>
      </c>
      <c r="G93" s="13"/>
      <c r="H93" s="14"/>
      <c r="I93" s="14"/>
      <c r="J93" s="14"/>
      <c r="K93" s="14"/>
      <c r="L93" s="14"/>
      <c r="M93" s="74">
        <f t="shared" si="3"/>
        <v>0</v>
      </c>
      <c r="N93" s="71"/>
    </row>
    <row r="94" spans="1:17" s="3" customFormat="1" ht="18" customHeight="1" x14ac:dyDescent="0.2">
      <c r="A94" s="141" t="s">
        <v>65</v>
      </c>
      <c r="B94" s="142"/>
      <c r="C94" s="142"/>
      <c r="D94" s="142"/>
      <c r="E94" s="143"/>
      <c r="F94" s="36"/>
      <c r="G94" s="72"/>
      <c r="H94" s="36"/>
      <c r="I94" s="11"/>
      <c r="J94" s="11"/>
      <c r="K94" s="11"/>
      <c r="L94" s="11"/>
      <c r="M94" s="73"/>
      <c r="N94" s="51">
        <f>M95+M96+M97+M98+M99+M100+M101+M102+M103</f>
        <v>0</v>
      </c>
    </row>
    <row r="95" spans="1:17" ht="57.75" customHeight="1" outlineLevel="1" x14ac:dyDescent="0.2">
      <c r="A95" s="16" t="s">
        <v>65</v>
      </c>
      <c r="B95" s="16" t="s">
        <v>365</v>
      </c>
      <c r="C95" s="13">
        <v>35</v>
      </c>
      <c r="D95" s="13">
        <v>65</v>
      </c>
      <c r="E95" s="13">
        <v>70</v>
      </c>
      <c r="F95" s="13">
        <v>75</v>
      </c>
      <c r="G95" s="13"/>
      <c r="H95" s="14"/>
      <c r="I95" s="14"/>
      <c r="J95" s="14"/>
      <c r="K95" s="14"/>
      <c r="L95" s="14"/>
      <c r="M95" s="74">
        <f t="shared" ref="M95:M101" si="4">H95*C95+I95*D95+J95*E95+K95*F95+L95*G95</f>
        <v>0</v>
      </c>
      <c r="N95" s="71"/>
    </row>
    <row r="96" spans="1:17" ht="57.75" customHeight="1" outlineLevel="1" x14ac:dyDescent="0.2">
      <c r="A96" s="16" t="s">
        <v>65</v>
      </c>
      <c r="B96" s="16" t="s">
        <v>66</v>
      </c>
      <c r="C96" s="13"/>
      <c r="D96" s="13">
        <v>65</v>
      </c>
      <c r="E96" s="13">
        <v>70</v>
      </c>
      <c r="F96" s="13">
        <v>75</v>
      </c>
      <c r="G96" s="13"/>
      <c r="H96" s="14"/>
      <c r="I96" s="14"/>
      <c r="J96" s="14"/>
      <c r="K96" s="14"/>
      <c r="L96" s="14"/>
      <c r="M96" s="74">
        <f t="shared" si="4"/>
        <v>0</v>
      </c>
      <c r="N96" s="82"/>
      <c r="O96" s="44"/>
      <c r="P96" s="44"/>
    </row>
    <row r="97" spans="1:17" ht="57.75" customHeight="1" outlineLevel="1" x14ac:dyDescent="0.2">
      <c r="A97" s="16" t="s">
        <v>65</v>
      </c>
      <c r="B97" s="16" t="s">
        <v>321</v>
      </c>
      <c r="C97" s="13"/>
      <c r="D97" s="13">
        <v>65</v>
      </c>
      <c r="E97" s="13">
        <v>70</v>
      </c>
      <c r="F97" s="13">
        <v>75</v>
      </c>
      <c r="G97" s="13"/>
      <c r="H97" s="14"/>
      <c r="I97" s="14"/>
      <c r="J97" s="14"/>
      <c r="K97" s="14"/>
      <c r="L97" s="14"/>
      <c r="M97" s="74">
        <f t="shared" si="4"/>
        <v>0</v>
      </c>
      <c r="N97" s="82"/>
      <c r="O97" s="44"/>
      <c r="P97" s="44"/>
    </row>
    <row r="98" spans="1:17" ht="57.75" customHeight="1" outlineLevel="1" x14ac:dyDescent="0.2">
      <c r="A98" s="16" t="s">
        <v>65</v>
      </c>
      <c r="B98" s="16" t="s">
        <v>298</v>
      </c>
      <c r="C98" s="13"/>
      <c r="D98" s="13">
        <v>65</v>
      </c>
      <c r="E98" s="13">
        <v>70</v>
      </c>
      <c r="F98" s="13">
        <v>75</v>
      </c>
      <c r="G98" s="13"/>
      <c r="H98" s="14"/>
      <c r="I98" s="14"/>
      <c r="J98" s="14"/>
      <c r="K98" s="14"/>
      <c r="L98" s="14"/>
      <c r="M98" s="74">
        <f t="shared" si="4"/>
        <v>0</v>
      </c>
      <c r="N98" s="82"/>
      <c r="O98" s="44"/>
      <c r="P98" s="44"/>
    </row>
    <row r="99" spans="1:17" ht="57.75" customHeight="1" outlineLevel="1" x14ac:dyDescent="0.2">
      <c r="A99" s="16" t="s">
        <v>65</v>
      </c>
      <c r="B99" s="16" t="s">
        <v>305</v>
      </c>
      <c r="C99" s="13"/>
      <c r="D99" s="13">
        <v>65</v>
      </c>
      <c r="E99" s="13">
        <v>70</v>
      </c>
      <c r="F99" s="13">
        <v>75</v>
      </c>
      <c r="G99" s="13"/>
      <c r="H99" s="14"/>
      <c r="I99" s="14"/>
      <c r="J99" s="14"/>
      <c r="K99" s="14"/>
      <c r="L99" s="14"/>
      <c r="M99" s="74">
        <f t="shared" si="4"/>
        <v>0</v>
      </c>
      <c r="N99" s="82"/>
      <c r="O99" s="44"/>
      <c r="P99" s="44"/>
    </row>
    <row r="100" spans="1:17" ht="57.75" customHeight="1" outlineLevel="1" x14ac:dyDescent="0.2">
      <c r="A100" s="16" t="s">
        <v>65</v>
      </c>
      <c r="B100" s="16" t="s">
        <v>67</v>
      </c>
      <c r="C100" s="13"/>
      <c r="D100" s="13">
        <v>65</v>
      </c>
      <c r="E100" s="13">
        <v>70</v>
      </c>
      <c r="F100" s="13">
        <v>75</v>
      </c>
      <c r="G100" s="13"/>
      <c r="H100" s="14"/>
      <c r="I100" s="14"/>
      <c r="J100" s="14"/>
      <c r="K100" s="14"/>
      <c r="L100" s="14"/>
      <c r="M100" s="74">
        <f t="shared" si="4"/>
        <v>0</v>
      </c>
      <c r="N100" s="71"/>
    </row>
    <row r="101" spans="1:17" ht="57.75" customHeight="1" outlineLevel="1" x14ac:dyDescent="0.2">
      <c r="A101" s="16" t="s">
        <v>65</v>
      </c>
      <c r="B101" s="16" t="s">
        <v>68</v>
      </c>
      <c r="C101" s="13"/>
      <c r="D101" s="13">
        <v>65</v>
      </c>
      <c r="E101" s="13">
        <v>70</v>
      </c>
      <c r="F101" s="13">
        <v>75</v>
      </c>
      <c r="G101" s="13"/>
      <c r="H101" s="14"/>
      <c r="I101" s="14"/>
      <c r="J101" s="14"/>
      <c r="K101" s="14"/>
      <c r="L101" s="14"/>
      <c r="M101" s="74">
        <f t="shared" si="4"/>
        <v>0</v>
      </c>
      <c r="N101" s="71"/>
    </row>
    <row r="102" spans="1:17" ht="57.75" customHeight="1" outlineLevel="1" x14ac:dyDescent="0.2">
      <c r="A102" s="16" t="s">
        <v>65</v>
      </c>
      <c r="B102" s="16" t="s">
        <v>69</v>
      </c>
      <c r="C102" s="13"/>
      <c r="D102" s="13">
        <v>65</v>
      </c>
      <c r="E102" s="13">
        <v>70</v>
      </c>
      <c r="F102" s="13">
        <v>75</v>
      </c>
      <c r="G102" s="13"/>
      <c r="H102" s="14"/>
      <c r="I102" s="14"/>
      <c r="J102" s="14"/>
      <c r="K102" s="14"/>
      <c r="L102" s="14"/>
      <c r="M102" s="74">
        <f>H102*C102+I102*D102+J102*E102+K102*F102+L102*G102</f>
        <v>0</v>
      </c>
      <c r="N102" s="71"/>
    </row>
    <row r="103" spans="1:17" ht="57.75" customHeight="1" outlineLevel="1" x14ac:dyDescent="0.2">
      <c r="A103" s="16" t="s">
        <v>65</v>
      </c>
      <c r="B103" s="16" t="s">
        <v>70</v>
      </c>
      <c r="C103" s="13"/>
      <c r="D103" s="13">
        <v>65</v>
      </c>
      <c r="E103" s="13">
        <v>70</v>
      </c>
      <c r="F103" s="13">
        <v>75</v>
      </c>
      <c r="G103" s="13"/>
      <c r="H103" s="14"/>
      <c r="I103" s="14"/>
      <c r="J103" s="14"/>
      <c r="K103" s="14"/>
      <c r="L103" s="14"/>
      <c r="M103" s="74">
        <f>H103*C103+I103*D103+J103*E103+K103*F103+L103*G103</f>
        <v>0</v>
      </c>
      <c r="N103" s="71"/>
    </row>
    <row r="104" spans="1:17" ht="25.5" customHeight="1" outlineLevel="1" x14ac:dyDescent="0.25">
      <c r="A104" s="58" t="s">
        <v>261</v>
      </c>
      <c r="B104" s="54"/>
      <c r="C104" s="54"/>
      <c r="D104" s="55"/>
      <c r="E104" s="56"/>
      <c r="F104" s="56"/>
      <c r="G104" s="56"/>
      <c r="H104" s="56"/>
      <c r="I104" s="57"/>
      <c r="J104" s="57"/>
      <c r="K104" s="57"/>
      <c r="L104" s="57"/>
      <c r="M104" s="75"/>
      <c r="N104" s="85">
        <f>M105+M112+M115+M113+M114+M106+M107+M108+M109+M110+M111</f>
        <v>0</v>
      </c>
      <c r="O104" s="44"/>
      <c r="P104" s="44"/>
      <c r="Q104" s="44"/>
    </row>
    <row r="105" spans="1:17" ht="57.75" customHeight="1" outlineLevel="1" x14ac:dyDescent="0.2">
      <c r="A105" s="16" t="s">
        <v>261</v>
      </c>
      <c r="B105" s="16" t="s">
        <v>262</v>
      </c>
      <c r="C105" s="22"/>
      <c r="D105" s="22">
        <v>65</v>
      </c>
      <c r="E105" s="53">
        <v>70</v>
      </c>
      <c r="F105" s="53">
        <v>75</v>
      </c>
      <c r="G105" s="53"/>
      <c r="H105" s="14"/>
      <c r="I105" s="14"/>
      <c r="J105" s="14"/>
      <c r="K105" s="14"/>
      <c r="L105" s="14"/>
      <c r="M105" s="74">
        <f t="shared" ref="M105:M115" si="5">H105*C105+I105*D105+J105*E105+K105*F105+L105*G105</f>
        <v>0</v>
      </c>
      <c r="N105" s="82"/>
      <c r="O105" s="44"/>
      <c r="P105" s="44"/>
    </row>
    <row r="106" spans="1:17" ht="57.75" customHeight="1" outlineLevel="1" x14ac:dyDescent="0.2">
      <c r="A106" s="16" t="s">
        <v>261</v>
      </c>
      <c r="B106" s="118" t="s">
        <v>340</v>
      </c>
      <c r="C106" s="22"/>
      <c r="D106" s="22">
        <v>65</v>
      </c>
      <c r="E106" s="53">
        <v>70</v>
      </c>
      <c r="F106" s="53">
        <v>75</v>
      </c>
      <c r="G106" s="53"/>
      <c r="H106" s="14"/>
      <c r="I106" s="14"/>
      <c r="J106" s="14"/>
      <c r="K106" s="14"/>
      <c r="L106" s="14"/>
      <c r="M106" s="74">
        <f t="shared" si="5"/>
        <v>0</v>
      </c>
      <c r="N106" s="82"/>
      <c r="O106" s="44"/>
      <c r="P106" s="44"/>
    </row>
    <row r="107" spans="1:17" ht="57.75" customHeight="1" outlineLevel="1" x14ac:dyDescent="0.2">
      <c r="A107" s="16" t="s">
        <v>261</v>
      </c>
      <c r="B107" s="118" t="s">
        <v>351</v>
      </c>
      <c r="C107" s="22"/>
      <c r="D107" s="22">
        <v>65</v>
      </c>
      <c r="E107" s="53">
        <v>70</v>
      </c>
      <c r="F107" s="53">
        <v>75</v>
      </c>
      <c r="G107" s="53"/>
      <c r="H107" s="14"/>
      <c r="I107" s="14"/>
      <c r="J107" s="14"/>
      <c r="K107" s="14"/>
      <c r="L107" s="14"/>
      <c r="M107" s="74">
        <f t="shared" si="5"/>
        <v>0</v>
      </c>
      <c r="N107" s="82"/>
      <c r="O107" s="44"/>
      <c r="P107" s="44"/>
    </row>
    <row r="108" spans="1:17" ht="57.75" customHeight="1" outlineLevel="1" x14ac:dyDescent="0.2">
      <c r="A108" s="16" t="s">
        <v>261</v>
      </c>
      <c r="B108" s="118" t="s">
        <v>341</v>
      </c>
      <c r="C108" s="22"/>
      <c r="D108" s="22">
        <v>65</v>
      </c>
      <c r="E108" s="53">
        <v>70</v>
      </c>
      <c r="F108" s="53">
        <v>75</v>
      </c>
      <c r="G108" s="53"/>
      <c r="H108" s="14"/>
      <c r="I108" s="14"/>
      <c r="J108" s="14"/>
      <c r="K108" s="14"/>
      <c r="L108" s="14"/>
      <c r="M108" s="74">
        <f t="shared" si="5"/>
        <v>0</v>
      </c>
      <c r="N108" s="82"/>
      <c r="O108" s="44"/>
      <c r="P108" s="44"/>
    </row>
    <row r="109" spans="1:17" ht="57.75" customHeight="1" outlineLevel="1" x14ac:dyDescent="0.2">
      <c r="A109" s="16" t="s">
        <v>261</v>
      </c>
      <c r="B109" s="118" t="s">
        <v>342</v>
      </c>
      <c r="C109" s="22"/>
      <c r="D109" s="22">
        <v>65</v>
      </c>
      <c r="E109" s="53">
        <v>70</v>
      </c>
      <c r="F109" s="53">
        <v>75</v>
      </c>
      <c r="G109" s="53"/>
      <c r="H109" s="14"/>
      <c r="I109" s="14"/>
      <c r="J109" s="14"/>
      <c r="K109" s="14"/>
      <c r="L109" s="14"/>
      <c r="M109" s="74">
        <f t="shared" si="5"/>
        <v>0</v>
      </c>
      <c r="N109" s="82"/>
      <c r="O109" s="44"/>
      <c r="P109" s="44"/>
    </row>
    <row r="110" spans="1:17" ht="57.75" customHeight="1" outlineLevel="1" x14ac:dyDescent="0.2">
      <c r="A110" s="16" t="s">
        <v>261</v>
      </c>
      <c r="B110" s="118" t="s">
        <v>350</v>
      </c>
      <c r="C110" s="22"/>
      <c r="D110" s="22">
        <v>65</v>
      </c>
      <c r="E110" s="53">
        <v>70</v>
      </c>
      <c r="F110" s="53">
        <v>75</v>
      </c>
      <c r="G110" s="53"/>
      <c r="H110" s="14"/>
      <c r="I110" s="14"/>
      <c r="J110" s="14"/>
      <c r="K110" s="14"/>
      <c r="L110" s="14"/>
      <c r="M110" s="74">
        <f t="shared" si="5"/>
        <v>0</v>
      </c>
      <c r="N110" s="82"/>
      <c r="O110" s="44"/>
      <c r="P110" s="44"/>
    </row>
    <row r="111" spans="1:17" ht="57.75" customHeight="1" outlineLevel="1" x14ac:dyDescent="0.2">
      <c r="A111" s="16" t="s">
        <v>261</v>
      </c>
      <c r="B111" s="16" t="s">
        <v>343</v>
      </c>
      <c r="C111" s="22"/>
      <c r="D111" s="22">
        <v>65</v>
      </c>
      <c r="E111" s="53">
        <v>70</v>
      </c>
      <c r="F111" s="53">
        <v>75</v>
      </c>
      <c r="G111" s="53"/>
      <c r="H111" s="14"/>
      <c r="I111" s="14"/>
      <c r="J111" s="14"/>
      <c r="K111" s="14"/>
      <c r="L111" s="14"/>
      <c r="M111" s="74">
        <f t="shared" si="5"/>
        <v>0</v>
      </c>
      <c r="N111" s="82"/>
      <c r="O111" s="44"/>
      <c r="P111" s="44"/>
    </row>
    <row r="112" spans="1:17" ht="57.75" customHeight="1" outlineLevel="1" x14ac:dyDescent="0.2">
      <c r="A112" s="16" t="s">
        <v>261</v>
      </c>
      <c r="B112" s="16" t="s">
        <v>263</v>
      </c>
      <c r="C112" s="22"/>
      <c r="D112" s="22">
        <v>65</v>
      </c>
      <c r="E112" s="53">
        <v>70</v>
      </c>
      <c r="F112" s="53">
        <v>75</v>
      </c>
      <c r="G112" s="53"/>
      <c r="H112" s="14"/>
      <c r="I112" s="14"/>
      <c r="J112" s="14"/>
      <c r="K112" s="14"/>
      <c r="L112" s="14"/>
      <c r="M112" s="74">
        <f t="shared" si="5"/>
        <v>0</v>
      </c>
      <c r="N112" s="82"/>
      <c r="O112" s="44"/>
      <c r="P112" s="44"/>
    </row>
    <row r="113" spans="1:17" ht="57.75" customHeight="1" outlineLevel="1" x14ac:dyDescent="0.2">
      <c r="A113" s="16" t="s">
        <v>261</v>
      </c>
      <c r="B113" s="16" t="s">
        <v>270</v>
      </c>
      <c r="C113" s="22"/>
      <c r="D113" s="22">
        <v>65</v>
      </c>
      <c r="E113" s="53">
        <v>70</v>
      </c>
      <c r="F113" s="53">
        <v>75</v>
      </c>
      <c r="G113" s="53"/>
      <c r="H113" s="14"/>
      <c r="I113" s="14"/>
      <c r="J113" s="14"/>
      <c r="K113" s="14"/>
      <c r="L113" s="14"/>
      <c r="M113" s="74">
        <f t="shared" si="5"/>
        <v>0</v>
      </c>
      <c r="N113" s="82"/>
      <c r="O113" s="44"/>
      <c r="P113" s="44"/>
    </row>
    <row r="114" spans="1:17" ht="57.75" customHeight="1" outlineLevel="1" x14ac:dyDescent="0.2">
      <c r="A114" s="16" t="s">
        <v>261</v>
      </c>
      <c r="B114" s="16" t="s">
        <v>271</v>
      </c>
      <c r="C114" s="22"/>
      <c r="D114" s="22">
        <v>65</v>
      </c>
      <c r="E114" s="53">
        <v>70</v>
      </c>
      <c r="F114" s="53">
        <v>75</v>
      </c>
      <c r="G114" s="53"/>
      <c r="H114" s="14"/>
      <c r="I114" s="14"/>
      <c r="J114" s="14"/>
      <c r="K114" s="14"/>
      <c r="L114" s="14"/>
      <c r="M114" s="74">
        <f t="shared" si="5"/>
        <v>0</v>
      </c>
      <c r="N114" s="82"/>
      <c r="O114" s="44"/>
      <c r="P114" s="44"/>
    </row>
    <row r="115" spans="1:17" ht="57.75" customHeight="1" outlineLevel="1" x14ac:dyDescent="0.2">
      <c r="A115" s="16" t="s">
        <v>261</v>
      </c>
      <c r="B115" s="16" t="s">
        <v>264</v>
      </c>
      <c r="C115" s="22"/>
      <c r="D115" s="22">
        <v>65</v>
      </c>
      <c r="E115" s="53">
        <v>70</v>
      </c>
      <c r="F115" s="53">
        <v>75</v>
      </c>
      <c r="G115" s="53"/>
      <c r="H115" s="14"/>
      <c r="I115" s="14"/>
      <c r="J115" s="14"/>
      <c r="K115" s="14"/>
      <c r="L115" s="14"/>
      <c r="M115" s="74">
        <f t="shared" si="5"/>
        <v>0</v>
      </c>
      <c r="N115" s="82"/>
      <c r="O115" s="44"/>
      <c r="P115" s="44"/>
    </row>
    <row r="116" spans="1:17" s="3" customFormat="1" ht="21" customHeight="1" x14ac:dyDescent="0.2">
      <c r="A116" s="141" t="s">
        <v>72</v>
      </c>
      <c r="B116" s="142"/>
      <c r="C116" s="142"/>
      <c r="D116" s="142"/>
      <c r="E116" s="143"/>
      <c r="F116" s="60"/>
      <c r="G116" s="60"/>
      <c r="H116" s="60"/>
      <c r="I116" s="42"/>
      <c r="J116" s="42"/>
      <c r="K116" s="42"/>
      <c r="L116" s="42"/>
      <c r="M116" s="76"/>
      <c r="N116" s="51">
        <f>M117+M119+M120+M121+M122+M123+M124+M125+M126+M127+M128+M129+M130+M131+M132+M133+M134+M135+M136+M137+M138+M139+M140+M141+M143+M142+M118</f>
        <v>0</v>
      </c>
    </row>
    <row r="117" spans="1:17" ht="57.75" customHeight="1" outlineLevel="1" x14ac:dyDescent="0.2">
      <c r="A117" s="16" t="s">
        <v>72</v>
      </c>
      <c r="B117" s="16" t="s">
        <v>73</v>
      </c>
      <c r="C117" s="13"/>
      <c r="D117" s="13">
        <v>75</v>
      </c>
      <c r="E117" s="13">
        <v>80</v>
      </c>
      <c r="F117" s="13">
        <v>85</v>
      </c>
      <c r="G117" s="13"/>
      <c r="H117" s="14"/>
      <c r="I117" s="14"/>
      <c r="J117" s="14"/>
      <c r="K117" s="14"/>
      <c r="L117" s="14"/>
      <c r="M117" s="74">
        <f t="shared" ref="M117:M143" si="6">H117*C117+I117*D117+J117*E117+K117*F117+L117*G117</f>
        <v>0</v>
      </c>
      <c r="N117" s="71"/>
    </row>
    <row r="118" spans="1:17" ht="57.75" customHeight="1" outlineLevel="1" x14ac:dyDescent="0.2">
      <c r="A118" s="16" t="s">
        <v>72</v>
      </c>
      <c r="B118" s="16" t="s">
        <v>308</v>
      </c>
      <c r="C118" s="13"/>
      <c r="D118" s="13">
        <v>75</v>
      </c>
      <c r="E118" s="13">
        <v>80</v>
      </c>
      <c r="F118" s="13">
        <v>85</v>
      </c>
      <c r="G118" s="13"/>
      <c r="H118" s="14"/>
      <c r="I118" s="14"/>
      <c r="J118" s="14"/>
      <c r="K118" s="14"/>
      <c r="L118" s="14"/>
      <c r="M118" s="74">
        <f t="shared" si="6"/>
        <v>0</v>
      </c>
      <c r="N118" s="71"/>
    </row>
    <row r="119" spans="1:17" ht="57.75" customHeight="1" outlineLevel="1" x14ac:dyDescent="0.2">
      <c r="A119" s="16" t="s">
        <v>72</v>
      </c>
      <c r="B119" s="16" t="s">
        <v>249</v>
      </c>
      <c r="C119" s="13"/>
      <c r="D119" s="13">
        <v>75</v>
      </c>
      <c r="E119" s="13">
        <v>80</v>
      </c>
      <c r="F119" s="13">
        <v>85</v>
      </c>
      <c r="G119" s="13"/>
      <c r="H119" s="14"/>
      <c r="I119" s="14"/>
      <c r="J119" s="14"/>
      <c r="K119" s="14"/>
      <c r="L119" s="14"/>
      <c r="M119" s="74">
        <f t="shared" si="6"/>
        <v>0</v>
      </c>
      <c r="N119" s="71"/>
    </row>
    <row r="120" spans="1:17" ht="57.75" customHeight="1" outlineLevel="1" x14ac:dyDescent="0.2">
      <c r="A120" s="16" t="s">
        <v>72</v>
      </c>
      <c r="B120" s="16" t="s">
        <v>250</v>
      </c>
      <c r="C120" s="13"/>
      <c r="D120" s="13">
        <v>75</v>
      </c>
      <c r="E120" s="13">
        <v>80</v>
      </c>
      <c r="F120" s="13">
        <v>85</v>
      </c>
      <c r="G120" s="13"/>
      <c r="H120" s="14"/>
      <c r="I120" s="14"/>
      <c r="J120" s="14"/>
      <c r="K120" s="14"/>
      <c r="L120" s="14"/>
      <c r="M120" s="74">
        <f t="shared" si="6"/>
        <v>0</v>
      </c>
      <c r="N120" s="71"/>
    </row>
    <row r="121" spans="1:17" ht="57.75" customHeight="1" outlineLevel="1" x14ac:dyDescent="0.2">
      <c r="A121" s="16" t="s">
        <v>72</v>
      </c>
      <c r="B121" s="16" t="s">
        <v>74</v>
      </c>
      <c r="C121" s="13"/>
      <c r="D121" s="13">
        <v>75</v>
      </c>
      <c r="E121" s="13">
        <v>80</v>
      </c>
      <c r="F121" s="13">
        <v>85</v>
      </c>
      <c r="G121" s="13"/>
      <c r="H121" s="14"/>
      <c r="I121" s="14"/>
      <c r="J121" s="14"/>
      <c r="K121" s="14"/>
      <c r="L121" s="14"/>
      <c r="M121" s="74">
        <f t="shared" si="6"/>
        <v>0</v>
      </c>
      <c r="N121" s="71"/>
    </row>
    <row r="122" spans="1:17" ht="57.75" customHeight="1" outlineLevel="1" x14ac:dyDescent="0.2">
      <c r="A122" s="16" t="s">
        <v>72</v>
      </c>
      <c r="B122" s="16" t="s">
        <v>75</v>
      </c>
      <c r="C122" s="13"/>
      <c r="D122" s="13">
        <v>75</v>
      </c>
      <c r="E122" s="13">
        <v>80</v>
      </c>
      <c r="F122" s="13">
        <v>85</v>
      </c>
      <c r="G122" s="13"/>
      <c r="H122" s="14"/>
      <c r="I122" s="14"/>
      <c r="J122" s="14"/>
      <c r="K122" s="14"/>
      <c r="L122" s="14"/>
      <c r="M122" s="74">
        <f t="shared" si="6"/>
        <v>0</v>
      </c>
      <c r="N122" s="71"/>
    </row>
    <row r="123" spans="1:17" ht="57.75" customHeight="1" outlineLevel="1" x14ac:dyDescent="0.2">
      <c r="A123" s="16" t="s">
        <v>72</v>
      </c>
      <c r="B123" s="16" t="s">
        <v>76</v>
      </c>
      <c r="C123" s="13"/>
      <c r="D123" s="13">
        <v>75</v>
      </c>
      <c r="E123" s="13">
        <v>80</v>
      </c>
      <c r="F123" s="13">
        <v>85</v>
      </c>
      <c r="G123" s="13"/>
      <c r="H123" s="14"/>
      <c r="I123" s="14"/>
      <c r="J123" s="14"/>
      <c r="K123" s="14"/>
      <c r="L123" s="14"/>
      <c r="M123" s="74">
        <f t="shared" si="6"/>
        <v>0</v>
      </c>
      <c r="N123" s="71"/>
    </row>
    <row r="124" spans="1:17" ht="57.75" customHeight="1" outlineLevel="1" x14ac:dyDescent="0.2">
      <c r="A124" s="16" t="s">
        <v>72</v>
      </c>
      <c r="B124" s="16" t="s">
        <v>77</v>
      </c>
      <c r="C124" s="13"/>
      <c r="D124" s="13">
        <v>75</v>
      </c>
      <c r="E124" s="13">
        <v>80</v>
      </c>
      <c r="F124" s="13">
        <v>85</v>
      </c>
      <c r="G124" s="13"/>
      <c r="H124" s="14"/>
      <c r="I124" s="14"/>
      <c r="J124" s="14"/>
      <c r="K124" s="14"/>
      <c r="L124" s="14"/>
      <c r="M124" s="74">
        <f t="shared" si="6"/>
        <v>0</v>
      </c>
      <c r="N124" s="71"/>
    </row>
    <row r="125" spans="1:17" ht="57.75" customHeight="1" outlineLevel="1" x14ac:dyDescent="0.2">
      <c r="A125" s="16" t="s">
        <v>72</v>
      </c>
      <c r="B125" s="16" t="s">
        <v>78</v>
      </c>
      <c r="C125" s="13"/>
      <c r="D125" s="13">
        <v>75</v>
      </c>
      <c r="E125" s="13">
        <v>80</v>
      </c>
      <c r="F125" s="13">
        <v>85</v>
      </c>
      <c r="G125" s="13"/>
      <c r="H125" s="14"/>
      <c r="I125" s="14"/>
      <c r="J125" s="14"/>
      <c r="K125" s="14"/>
      <c r="L125" s="14"/>
      <c r="M125" s="74">
        <f t="shared" si="6"/>
        <v>0</v>
      </c>
      <c r="N125" s="71"/>
    </row>
    <row r="126" spans="1:17" ht="57.75" customHeight="1" outlineLevel="1" x14ac:dyDescent="0.2">
      <c r="A126" s="16" t="s">
        <v>72</v>
      </c>
      <c r="B126" s="16" t="s">
        <v>79</v>
      </c>
      <c r="C126" s="13"/>
      <c r="D126" s="13">
        <v>75</v>
      </c>
      <c r="E126" s="13">
        <v>80</v>
      </c>
      <c r="F126" s="13">
        <v>85</v>
      </c>
      <c r="G126" s="13"/>
      <c r="H126" s="14"/>
      <c r="I126" s="14"/>
      <c r="J126" s="14"/>
      <c r="K126" s="14"/>
      <c r="L126" s="14"/>
      <c r="M126" s="74">
        <f t="shared" si="6"/>
        <v>0</v>
      </c>
      <c r="N126" s="71"/>
    </row>
    <row r="127" spans="1:17" ht="57.75" customHeight="1" outlineLevel="1" x14ac:dyDescent="0.2">
      <c r="A127" s="16" t="s">
        <v>72</v>
      </c>
      <c r="B127" s="16" t="s">
        <v>80</v>
      </c>
      <c r="C127" s="13"/>
      <c r="D127" s="13">
        <v>75</v>
      </c>
      <c r="E127" s="13">
        <v>80</v>
      </c>
      <c r="F127" s="13">
        <v>85</v>
      </c>
      <c r="G127" s="13"/>
      <c r="H127" s="14"/>
      <c r="I127" s="14"/>
      <c r="J127" s="14"/>
      <c r="K127" s="14"/>
      <c r="L127" s="14"/>
      <c r="M127" s="74">
        <f t="shared" si="6"/>
        <v>0</v>
      </c>
      <c r="N127" s="71"/>
    </row>
    <row r="128" spans="1:17" ht="57.75" customHeight="1" outlineLevel="1" x14ac:dyDescent="0.2">
      <c r="A128" s="16" t="s">
        <v>72</v>
      </c>
      <c r="B128" s="16" t="s">
        <v>81</v>
      </c>
      <c r="C128" s="13"/>
      <c r="D128" s="13">
        <v>75</v>
      </c>
      <c r="E128" s="13">
        <v>80</v>
      </c>
      <c r="F128" s="13">
        <v>85</v>
      </c>
      <c r="G128" s="13"/>
      <c r="H128" s="14"/>
      <c r="I128" s="14"/>
      <c r="J128" s="14"/>
      <c r="K128" s="14"/>
      <c r="L128" s="14"/>
      <c r="M128" s="74">
        <f t="shared" si="6"/>
        <v>0</v>
      </c>
      <c r="N128" s="82"/>
      <c r="O128" s="44"/>
      <c r="P128" s="44"/>
      <c r="Q128" s="6"/>
    </row>
    <row r="129" spans="1:16" ht="57.75" customHeight="1" outlineLevel="1" x14ac:dyDescent="0.2">
      <c r="A129" s="16" t="s">
        <v>72</v>
      </c>
      <c r="B129" s="16" t="s">
        <v>82</v>
      </c>
      <c r="C129" s="13"/>
      <c r="D129" s="13">
        <v>75</v>
      </c>
      <c r="E129" s="13">
        <v>80</v>
      </c>
      <c r="F129" s="13">
        <v>85</v>
      </c>
      <c r="G129" s="13"/>
      <c r="H129" s="14"/>
      <c r="I129" s="14"/>
      <c r="J129" s="14"/>
      <c r="K129" s="14"/>
      <c r="L129" s="14"/>
      <c r="M129" s="74">
        <f t="shared" si="6"/>
        <v>0</v>
      </c>
      <c r="N129" s="71"/>
    </row>
    <row r="130" spans="1:16" ht="57.75" customHeight="1" outlineLevel="1" x14ac:dyDescent="0.2">
      <c r="A130" s="16" t="s">
        <v>72</v>
      </c>
      <c r="B130" s="16" t="s">
        <v>83</v>
      </c>
      <c r="C130" s="13"/>
      <c r="D130" s="13">
        <v>75</v>
      </c>
      <c r="E130" s="13">
        <v>80</v>
      </c>
      <c r="F130" s="13">
        <v>85</v>
      </c>
      <c r="G130" s="13"/>
      <c r="H130" s="14"/>
      <c r="I130" s="14"/>
      <c r="J130" s="14"/>
      <c r="K130" s="14"/>
      <c r="L130" s="14"/>
      <c r="M130" s="74">
        <f t="shared" si="6"/>
        <v>0</v>
      </c>
      <c r="N130" s="71"/>
    </row>
    <row r="131" spans="1:16" ht="57.75" customHeight="1" outlineLevel="1" x14ac:dyDescent="0.2">
      <c r="A131" s="16" t="s">
        <v>72</v>
      </c>
      <c r="B131" s="16" t="s">
        <v>84</v>
      </c>
      <c r="C131" s="13"/>
      <c r="D131" s="13">
        <v>75</v>
      </c>
      <c r="E131" s="13">
        <v>80</v>
      </c>
      <c r="F131" s="13">
        <v>85</v>
      </c>
      <c r="G131" s="13"/>
      <c r="H131" s="14"/>
      <c r="I131" s="14"/>
      <c r="J131" s="14"/>
      <c r="K131" s="14"/>
      <c r="L131" s="14"/>
      <c r="M131" s="74">
        <f t="shared" si="6"/>
        <v>0</v>
      </c>
      <c r="N131" s="71"/>
    </row>
    <row r="132" spans="1:16" ht="57.75" customHeight="1" outlineLevel="1" x14ac:dyDescent="0.2">
      <c r="A132" s="16" t="s">
        <v>72</v>
      </c>
      <c r="B132" s="16" t="s">
        <v>85</v>
      </c>
      <c r="C132" s="13"/>
      <c r="D132" s="13">
        <v>75</v>
      </c>
      <c r="E132" s="13">
        <v>80</v>
      </c>
      <c r="F132" s="13">
        <v>85</v>
      </c>
      <c r="G132" s="13"/>
      <c r="H132" s="14"/>
      <c r="I132" s="14"/>
      <c r="J132" s="14"/>
      <c r="K132" s="14"/>
      <c r="L132" s="14"/>
      <c r="M132" s="74">
        <f t="shared" si="6"/>
        <v>0</v>
      </c>
      <c r="N132" s="71"/>
    </row>
    <row r="133" spans="1:16" ht="57.75" customHeight="1" outlineLevel="1" x14ac:dyDescent="0.2">
      <c r="A133" s="16" t="s">
        <v>72</v>
      </c>
      <c r="B133" s="16" t="s">
        <v>86</v>
      </c>
      <c r="C133" s="13"/>
      <c r="D133" s="13">
        <v>75</v>
      </c>
      <c r="E133" s="13">
        <v>80</v>
      </c>
      <c r="F133" s="13">
        <v>85</v>
      </c>
      <c r="G133" s="13"/>
      <c r="H133" s="14"/>
      <c r="I133" s="14"/>
      <c r="J133" s="14"/>
      <c r="K133" s="14"/>
      <c r="L133" s="14"/>
      <c r="M133" s="74">
        <f t="shared" si="6"/>
        <v>0</v>
      </c>
      <c r="N133" s="81"/>
      <c r="O133" s="7"/>
      <c r="P133" s="7"/>
    </row>
    <row r="134" spans="1:16" ht="57.75" customHeight="1" outlineLevel="1" x14ac:dyDescent="0.2">
      <c r="A134" s="16" t="s">
        <v>72</v>
      </c>
      <c r="B134" s="16" t="s">
        <v>87</v>
      </c>
      <c r="C134" s="13"/>
      <c r="D134" s="13">
        <v>75</v>
      </c>
      <c r="E134" s="13">
        <v>80</v>
      </c>
      <c r="F134" s="13">
        <v>85</v>
      </c>
      <c r="G134" s="13"/>
      <c r="H134" s="14"/>
      <c r="I134" s="14"/>
      <c r="J134" s="14"/>
      <c r="K134" s="14"/>
      <c r="L134" s="14"/>
      <c r="M134" s="74">
        <f t="shared" si="6"/>
        <v>0</v>
      </c>
      <c r="N134" s="71"/>
    </row>
    <row r="135" spans="1:16" ht="57.75" customHeight="1" outlineLevel="1" x14ac:dyDescent="0.2">
      <c r="A135" s="16" t="s">
        <v>72</v>
      </c>
      <c r="B135" s="16" t="s">
        <v>88</v>
      </c>
      <c r="C135" s="13"/>
      <c r="D135" s="13">
        <v>75</v>
      </c>
      <c r="E135" s="13">
        <v>80</v>
      </c>
      <c r="F135" s="13">
        <v>85</v>
      </c>
      <c r="G135" s="13"/>
      <c r="H135" s="14"/>
      <c r="I135" s="14"/>
      <c r="J135" s="14"/>
      <c r="K135" s="14"/>
      <c r="L135" s="14"/>
      <c r="M135" s="74">
        <f t="shared" si="6"/>
        <v>0</v>
      </c>
      <c r="N135" s="71"/>
    </row>
    <row r="136" spans="1:16" ht="57.75" customHeight="1" outlineLevel="1" x14ac:dyDescent="0.2">
      <c r="A136" s="16" t="s">
        <v>72</v>
      </c>
      <c r="B136" s="16" t="s">
        <v>89</v>
      </c>
      <c r="C136" s="13"/>
      <c r="D136" s="13">
        <v>75</v>
      </c>
      <c r="E136" s="13">
        <v>80</v>
      </c>
      <c r="F136" s="13">
        <v>85</v>
      </c>
      <c r="G136" s="13"/>
      <c r="H136" s="14"/>
      <c r="I136" s="14"/>
      <c r="J136" s="14"/>
      <c r="K136" s="14"/>
      <c r="L136" s="14"/>
      <c r="M136" s="74">
        <f t="shared" si="6"/>
        <v>0</v>
      </c>
      <c r="N136" s="71"/>
    </row>
    <row r="137" spans="1:16" ht="57.75" customHeight="1" outlineLevel="1" x14ac:dyDescent="0.2">
      <c r="A137" s="16" t="s">
        <v>72</v>
      </c>
      <c r="B137" s="16" t="s">
        <v>90</v>
      </c>
      <c r="C137" s="13"/>
      <c r="D137" s="13">
        <v>75</v>
      </c>
      <c r="E137" s="13">
        <v>80</v>
      </c>
      <c r="F137" s="13">
        <v>85</v>
      </c>
      <c r="G137" s="13"/>
      <c r="H137" s="14"/>
      <c r="I137" s="14"/>
      <c r="J137" s="14"/>
      <c r="K137" s="14"/>
      <c r="L137" s="14"/>
      <c r="M137" s="74">
        <f t="shared" si="6"/>
        <v>0</v>
      </c>
      <c r="N137" s="71"/>
    </row>
    <row r="138" spans="1:16" ht="57.75" customHeight="1" outlineLevel="1" x14ac:dyDescent="0.2">
      <c r="A138" s="16" t="s">
        <v>72</v>
      </c>
      <c r="B138" s="16" t="s">
        <v>91</v>
      </c>
      <c r="C138" s="13"/>
      <c r="D138" s="13">
        <v>75</v>
      </c>
      <c r="E138" s="13">
        <v>80</v>
      </c>
      <c r="F138" s="13">
        <v>85</v>
      </c>
      <c r="G138" s="13"/>
      <c r="H138" s="14"/>
      <c r="I138" s="14"/>
      <c r="J138" s="14"/>
      <c r="K138" s="14"/>
      <c r="L138" s="14"/>
      <c r="M138" s="74">
        <f t="shared" si="6"/>
        <v>0</v>
      </c>
      <c r="N138" s="71"/>
    </row>
    <row r="139" spans="1:16" ht="57.75" customHeight="1" outlineLevel="1" x14ac:dyDescent="0.2">
      <c r="A139" s="16" t="s">
        <v>72</v>
      </c>
      <c r="B139" s="16" t="s">
        <v>92</v>
      </c>
      <c r="C139" s="13"/>
      <c r="D139" s="13">
        <v>75</v>
      </c>
      <c r="E139" s="13">
        <v>80</v>
      </c>
      <c r="F139" s="13">
        <v>85</v>
      </c>
      <c r="G139" s="13"/>
      <c r="H139" s="14"/>
      <c r="I139" s="14"/>
      <c r="J139" s="14"/>
      <c r="K139" s="14"/>
      <c r="L139" s="14"/>
      <c r="M139" s="74">
        <f t="shared" si="6"/>
        <v>0</v>
      </c>
      <c r="N139" s="71"/>
    </row>
    <row r="140" spans="1:16" ht="57.75" customHeight="1" outlineLevel="1" x14ac:dyDescent="0.2">
      <c r="A140" s="16" t="s">
        <v>72</v>
      </c>
      <c r="B140" s="16" t="s">
        <v>93</v>
      </c>
      <c r="C140" s="13"/>
      <c r="D140" s="13">
        <v>75</v>
      </c>
      <c r="E140" s="13">
        <v>80</v>
      </c>
      <c r="F140" s="13">
        <v>85</v>
      </c>
      <c r="G140" s="13"/>
      <c r="H140" s="14"/>
      <c r="I140" s="14"/>
      <c r="J140" s="14"/>
      <c r="K140" s="14"/>
      <c r="L140" s="14"/>
      <c r="M140" s="74">
        <f t="shared" si="6"/>
        <v>0</v>
      </c>
      <c r="N140" s="71"/>
    </row>
    <row r="141" spans="1:16" ht="57.75" customHeight="1" outlineLevel="1" x14ac:dyDescent="0.2">
      <c r="A141" s="16" t="s">
        <v>72</v>
      </c>
      <c r="B141" s="16" t="s">
        <v>94</v>
      </c>
      <c r="C141" s="13"/>
      <c r="D141" s="13">
        <v>75</v>
      </c>
      <c r="E141" s="13">
        <v>80</v>
      </c>
      <c r="F141" s="13">
        <v>85</v>
      </c>
      <c r="G141" s="13"/>
      <c r="H141" s="14"/>
      <c r="I141" s="14"/>
      <c r="J141" s="14"/>
      <c r="K141" s="14"/>
      <c r="L141" s="14"/>
      <c r="M141" s="74">
        <f t="shared" si="6"/>
        <v>0</v>
      </c>
      <c r="N141" s="71"/>
    </row>
    <row r="142" spans="1:16" ht="57.75" customHeight="1" outlineLevel="1" x14ac:dyDescent="0.2">
      <c r="A142" s="16" t="s">
        <v>72</v>
      </c>
      <c r="B142" s="16" t="s">
        <v>285</v>
      </c>
      <c r="C142" s="13"/>
      <c r="D142" s="13">
        <v>75</v>
      </c>
      <c r="E142" s="13">
        <v>80</v>
      </c>
      <c r="F142" s="13">
        <v>85</v>
      </c>
      <c r="G142" s="13"/>
      <c r="H142" s="14"/>
      <c r="I142" s="14"/>
      <c r="J142" s="14"/>
      <c r="K142" s="14"/>
      <c r="L142" s="14"/>
      <c r="M142" s="74">
        <f t="shared" si="6"/>
        <v>0</v>
      </c>
      <c r="N142" s="71"/>
    </row>
    <row r="143" spans="1:16" ht="57.75" customHeight="1" outlineLevel="1" x14ac:dyDescent="0.2">
      <c r="A143" s="16" t="s">
        <v>72</v>
      </c>
      <c r="B143" s="16" t="s">
        <v>95</v>
      </c>
      <c r="C143" s="13"/>
      <c r="D143" s="13">
        <v>75</v>
      </c>
      <c r="E143" s="13">
        <v>80</v>
      </c>
      <c r="F143" s="13">
        <v>85</v>
      </c>
      <c r="G143" s="13"/>
      <c r="H143" s="14"/>
      <c r="I143" s="14"/>
      <c r="J143" s="14"/>
      <c r="K143" s="14"/>
      <c r="L143" s="14"/>
      <c r="M143" s="74">
        <f t="shared" si="6"/>
        <v>0</v>
      </c>
      <c r="N143" s="71"/>
    </row>
    <row r="144" spans="1:16" s="3" customFormat="1" ht="21.75" customHeight="1" x14ac:dyDescent="0.2">
      <c r="A144" s="149" t="s">
        <v>96</v>
      </c>
      <c r="B144" s="149"/>
      <c r="C144" s="149"/>
      <c r="D144" s="149"/>
      <c r="E144" s="149"/>
      <c r="F144" s="35"/>
      <c r="G144" s="35"/>
      <c r="H144" s="35"/>
      <c r="I144" s="11"/>
      <c r="J144" s="11"/>
      <c r="K144" s="11"/>
      <c r="L144" s="11"/>
      <c r="M144" s="73"/>
      <c r="N144" s="51">
        <f>M145+M154+M155+M156+M157+M159+M160+M161+M162+M163+M164+M165++M166+M167+M168+M169+M170+M171+M172+M173+M174+M175+M176+M177+M178+M179+M180+M181+M182+M183+M184+M185+M186+M187+M188+M189+M191+M192+M194+M195+M196+M197+M199+M145+M200+M201+M202+M203+M204+M205+M206+M207+M208+M209+M210+M211+M213+M212+M214+M215+M216+M217+M218+M219+M220+M224+M225+M221+M223+M222+M152+M153+M151+M150+M190+M198+M148+M149+M146+M147</f>
        <v>0</v>
      </c>
    </row>
    <row r="145" spans="1:17" ht="57.75" customHeight="1" outlineLevel="1" x14ac:dyDescent="0.2">
      <c r="A145" s="16" t="s">
        <v>96</v>
      </c>
      <c r="B145" s="16" t="s">
        <v>97</v>
      </c>
      <c r="C145" s="13"/>
      <c r="D145" s="13">
        <v>65</v>
      </c>
      <c r="E145" s="13">
        <v>70</v>
      </c>
      <c r="F145" s="13">
        <v>75</v>
      </c>
      <c r="G145" s="13"/>
      <c r="H145" s="14"/>
      <c r="I145" s="14"/>
      <c r="J145" s="14"/>
      <c r="K145" s="14"/>
      <c r="L145" s="14"/>
      <c r="M145" s="74">
        <f t="shared" ref="M145:M191" si="7">H145*C145+I145*D145+J145*E145+K145*F145+L145*G145</f>
        <v>0</v>
      </c>
      <c r="N145" s="71"/>
    </row>
    <row r="146" spans="1:17" ht="57.75" customHeight="1" outlineLevel="1" x14ac:dyDescent="0.2">
      <c r="A146" s="16" t="s">
        <v>96</v>
      </c>
      <c r="B146" s="69" t="s">
        <v>373</v>
      </c>
      <c r="C146" s="13"/>
      <c r="D146" s="13">
        <v>65</v>
      </c>
      <c r="E146" s="13">
        <v>70</v>
      </c>
      <c r="F146" s="13">
        <v>75</v>
      </c>
      <c r="G146" s="13"/>
      <c r="H146" s="14"/>
      <c r="I146" s="14"/>
      <c r="J146" s="14"/>
      <c r="K146" s="14"/>
      <c r="L146" s="14"/>
      <c r="M146" s="74">
        <f t="shared" si="7"/>
        <v>0</v>
      </c>
      <c r="N146" s="71"/>
    </row>
    <row r="147" spans="1:17" ht="57.75" customHeight="1" outlineLevel="1" x14ac:dyDescent="0.2">
      <c r="A147" s="16" t="s">
        <v>96</v>
      </c>
      <c r="B147" s="69" t="s">
        <v>374</v>
      </c>
      <c r="C147" s="13"/>
      <c r="D147" s="13">
        <v>65</v>
      </c>
      <c r="E147" s="13">
        <v>70</v>
      </c>
      <c r="F147" s="13">
        <v>75</v>
      </c>
      <c r="G147" s="13"/>
      <c r="H147" s="14"/>
      <c r="I147" s="14"/>
      <c r="J147" s="14"/>
      <c r="K147" s="14"/>
      <c r="L147" s="14"/>
      <c r="M147" s="74">
        <f t="shared" si="7"/>
        <v>0</v>
      </c>
      <c r="N147" s="71"/>
    </row>
    <row r="148" spans="1:17" ht="57.75" customHeight="1" outlineLevel="1" x14ac:dyDescent="0.2">
      <c r="A148" s="16" t="s">
        <v>96</v>
      </c>
      <c r="B148" s="69" t="s">
        <v>371</v>
      </c>
      <c r="C148" s="13"/>
      <c r="D148" s="13">
        <v>65</v>
      </c>
      <c r="E148" s="13">
        <v>70</v>
      </c>
      <c r="F148" s="13">
        <v>75</v>
      </c>
      <c r="G148" s="13"/>
      <c r="H148" s="14"/>
      <c r="I148" s="14"/>
      <c r="J148" s="14"/>
      <c r="K148" s="14"/>
      <c r="L148" s="14"/>
      <c r="M148" s="74">
        <f t="shared" si="7"/>
        <v>0</v>
      </c>
      <c r="N148" s="71"/>
    </row>
    <row r="149" spans="1:17" ht="57.75" customHeight="1" outlineLevel="1" x14ac:dyDescent="0.2">
      <c r="A149" s="16" t="s">
        <v>96</v>
      </c>
      <c r="B149" s="69" t="s">
        <v>372</v>
      </c>
      <c r="C149" s="13"/>
      <c r="D149" s="13">
        <v>65</v>
      </c>
      <c r="E149" s="13">
        <v>70</v>
      </c>
      <c r="F149" s="13">
        <v>75</v>
      </c>
      <c r="G149" s="13"/>
      <c r="H149" s="14"/>
      <c r="I149" s="14"/>
      <c r="J149" s="14"/>
      <c r="K149" s="14"/>
      <c r="L149" s="14"/>
      <c r="M149" s="74">
        <f t="shared" si="7"/>
        <v>0</v>
      </c>
      <c r="N149" s="71"/>
    </row>
    <row r="150" spans="1:17" ht="57.75" customHeight="1" outlineLevel="1" x14ac:dyDescent="0.2">
      <c r="A150" s="16" t="s">
        <v>96</v>
      </c>
      <c r="B150" s="69" t="s">
        <v>369</v>
      </c>
      <c r="C150" s="13"/>
      <c r="D150" s="13">
        <v>65</v>
      </c>
      <c r="E150" s="13">
        <v>70</v>
      </c>
      <c r="F150" s="13">
        <v>75</v>
      </c>
      <c r="G150" s="13"/>
      <c r="H150" s="14"/>
      <c r="I150" s="14"/>
      <c r="J150" s="14"/>
      <c r="K150" s="14"/>
      <c r="L150" s="14"/>
      <c r="M150" s="74">
        <f t="shared" si="7"/>
        <v>0</v>
      </c>
      <c r="N150" s="71"/>
    </row>
    <row r="151" spans="1:17" ht="57.75" customHeight="1" outlineLevel="1" x14ac:dyDescent="0.2">
      <c r="A151" s="16" t="s">
        <v>96</v>
      </c>
      <c r="B151" s="69" t="s">
        <v>337</v>
      </c>
      <c r="C151" s="13"/>
      <c r="D151" s="13">
        <v>65</v>
      </c>
      <c r="E151" s="13">
        <v>70</v>
      </c>
      <c r="F151" s="13">
        <v>75</v>
      </c>
      <c r="G151" s="13"/>
      <c r="H151" s="14"/>
      <c r="I151" s="14"/>
      <c r="J151" s="14"/>
      <c r="K151" s="14"/>
      <c r="L151" s="14"/>
      <c r="M151" s="74">
        <f t="shared" si="7"/>
        <v>0</v>
      </c>
      <c r="N151" s="71"/>
    </row>
    <row r="152" spans="1:17" ht="57.75" customHeight="1" outlineLevel="1" x14ac:dyDescent="0.2">
      <c r="A152" s="16" t="s">
        <v>96</v>
      </c>
      <c r="B152" s="69" t="s">
        <v>318</v>
      </c>
      <c r="C152" s="13"/>
      <c r="D152" s="13">
        <v>65</v>
      </c>
      <c r="E152" s="13">
        <v>70</v>
      </c>
      <c r="F152" s="13">
        <v>75</v>
      </c>
      <c r="G152" s="13"/>
      <c r="H152" s="14"/>
      <c r="I152" s="14"/>
      <c r="J152" s="14"/>
      <c r="K152" s="14"/>
      <c r="L152" s="14"/>
      <c r="M152" s="74">
        <f t="shared" si="7"/>
        <v>0</v>
      </c>
      <c r="N152" s="71"/>
    </row>
    <row r="153" spans="1:17" ht="57.75" customHeight="1" outlineLevel="1" x14ac:dyDescent="0.2">
      <c r="A153" s="16" t="s">
        <v>96</v>
      </c>
      <c r="B153" s="69" t="s">
        <v>319</v>
      </c>
      <c r="C153" s="13"/>
      <c r="D153" s="13">
        <v>65</v>
      </c>
      <c r="E153" s="13">
        <v>70</v>
      </c>
      <c r="F153" s="13">
        <v>75</v>
      </c>
      <c r="G153" s="13"/>
      <c r="H153" s="14"/>
      <c r="I153" s="14"/>
      <c r="J153" s="14"/>
      <c r="K153" s="14"/>
      <c r="L153" s="14"/>
      <c r="M153" s="74">
        <f t="shared" si="7"/>
        <v>0</v>
      </c>
      <c r="N153" s="71"/>
    </row>
    <row r="154" spans="1:17" ht="57.75" customHeight="1" outlineLevel="1" x14ac:dyDescent="0.2">
      <c r="A154" s="16" t="s">
        <v>96</v>
      </c>
      <c r="B154" s="69" t="s">
        <v>286</v>
      </c>
      <c r="C154" s="13"/>
      <c r="D154" s="13">
        <v>65</v>
      </c>
      <c r="E154" s="13">
        <v>70</v>
      </c>
      <c r="F154" s="13">
        <v>75</v>
      </c>
      <c r="G154" s="13"/>
      <c r="H154" s="14"/>
      <c r="I154" s="14"/>
      <c r="J154" s="14"/>
      <c r="K154" s="14"/>
      <c r="L154" s="14"/>
      <c r="M154" s="74">
        <f t="shared" si="7"/>
        <v>0</v>
      </c>
      <c r="N154" s="71"/>
    </row>
    <row r="155" spans="1:17" ht="57.75" customHeight="1" outlineLevel="1" x14ac:dyDescent="0.2">
      <c r="A155" s="16" t="s">
        <v>96</v>
      </c>
      <c r="B155" s="69" t="s">
        <v>287</v>
      </c>
      <c r="C155" s="13"/>
      <c r="D155" s="13">
        <v>65</v>
      </c>
      <c r="E155" s="13">
        <v>70</v>
      </c>
      <c r="F155" s="13">
        <v>75</v>
      </c>
      <c r="G155" s="13"/>
      <c r="H155" s="14"/>
      <c r="I155" s="14"/>
      <c r="J155" s="14"/>
      <c r="K155" s="14"/>
      <c r="L155" s="14"/>
      <c r="M155" s="74">
        <f t="shared" si="7"/>
        <v>0</v>
      </c>
      <c r="N155" s="71"/>
    </row>
    <row r="156" spans="1:17" ht="57.75" customHeight="1" outlineLevel="1" x14ac:dyDescent="0.2">
      <c r="A156" s="16" t="s">
        <v>96</v>
      </c>
      <c r="B156" s="69" t="s">
        <v>288</v>
      </c>
      <c r="C156" s="13"/>
      <c r="D156" s="13">
        <v>65</v>
      </c>
      <c r="E156" s="13">
        <v>70</v>
      </c>
      <c r="F156" s="13">
        <v>75</v>
      </c>
      <c r="G156" s="13"/>
      <c r="H156" s="14"/>
      <c r="I156" s="14"/>
      <c r="J156" s="14"/>
      <c r="K156" s="14"/>
      <c r="L156" s="14"/>
      <c r="M156" s="74">
        <f t="shared" si="7"/>
        <v>0</v>
      </c>
      <c r="N156" s="71"/>
    </row>
    <row r="157" spans="1:17" ht="57.75" customHeight="1" outlineLevel="1" x14ac:dyDescent="0.2">
      <c r="A157" s="16" t="s">
        <v>96</v>
      </c>
      <c r="B157" s="52" t="s">
        <v>245</v>
      </c>
      <c r="C157" s="13"/>
      <c r="D157" s="13">
        <v>65</v>
      </c>
      <c r="E157" s="13">
        <v>70</v>
      </c>
      <c r="F157" s="13">
        <v>75</v>
      </c>
      <c r="G157" s="13"/>
      <c r="H157" s="14"/>
      <c r="I157" s="14"/>
      <c r="J157" s="14"/>
      <c r="K157" s="14"/>
      <c r="L157" s="14"/>
      <c r="M157" s="74">
        <f t="shared" si="7"/>
        <v>0</v>
      </c>
      <c r="N157" s="82"/>
      <c r="O157" s="44"/>
      <c r="P157" s="44"/>
    </row>
    <row r="158" spans="1:17" ht="57.75" customHeight="1" outlineLevel="1" x14ac:dyDescent="0.2">
      <c r="A158" s="16" t="s">
        <v>96</v>
      </c>
      <c r="B158" s="16" t="s">
        <v>240</v>
      </c>
      <c r="C158" s="13"/>
      <c r="D158" s="13">
        <v>65</v>
      </c>
      <c r="E158" s="13">
        <v>70</v>
      </c>
      <c r="F158" s="13">
        <v>75</v>
      </c>
      <c r="G158" s="13"/>
      <c r="H158" s="14"/>
      <c r="I158" s="14"/>
      <c r="J158" s="14"/>
      <c r="K158" s="14"/>
      <c r="L158" s="14"/>
      <c r="M158" s="74">
        <f t="shared" si="7"/>
        <v>0</v>
      </c>
      <c r="N158" s="82"/>
      <c r="O158" s="44"/>
      <c r="P158" s="44"/>
      <c r="Q158" s="45"/>
    </row>
    <row r="159" spans="1:17" ht="57.75" customHeight="1" outlineLevel="1" x14ac:dyDescent="0.2">
      <c r="A159" s="16" t="s">
        <v>96</v>
      </c>
      <c r="B159" s="16" t="s">
        <v>241</v>
      </c>
      <c r="C159" s="13"/>
      <c r="D159" s="13">
        <v>65</v>
      </c>
      <c r="E159" s="13">
        <v>70</v>
      </c>
      <c r="F159" s="13">
        <v>75</v>
      </c>
      <c r="G159" s="13"/>
      <c r="H159" s="14"/>
      <c r="I159" s="14"/>
      <c r="J159" s="14"/>
      <c r="K159" s="14"/>
      <c r="L159" s="14"/>
      <c r="M159" s="74">
        <f t="shared" si="7"/>
        <v>0</v>
      </c>
      <c r="N159" s="82"/>
      <c r="O159" s="44"/>
      <c r="P159" s="44"/>
      <c r="Q159" s="45"/>
    </row>
    <row r="160" spans="1:17" ht="57.75" customHeight="1" outlineLevel="1" x14ac:dyDescent="0.2">
      <c r="A160" s="16" t="s">
        <v>96</v>
      </c>
      <c r="B160" s="16" t="s">
        <v>231</v>
      </c>
      <c r="C160" s="13"/>
      <c r="D160" s="13">
        <v>65</v>
      </c>
      <c r="E160" s="13">
        <v>70</v>
      </c>
      <c r="F160" s="13">
        <v>75</v>
      </c>
      <c r="G160" s="13"/>
      <c r="H160" s="14"/>
      <c r="I160" s="14"/>
      <c r="J160" s="14"/>
      <c r="K160" s="14"/>
      <c r="L160" s="14"/>
      <c r="M160" s="74">
        <f t="shared" si="7"/>
        <v>0</v>
      </c>
      <c r="N160" s="82"/>
      <c r="O160" s="44"/>
      <c r="P160" s="44"/>
    </row>
    <row r="161" spans="1:20" ht="57.75" customHeight="1" outlineLevel="1" x14ac:dyDescent="0.2">
      <c r="A161" s="16" t="s">
        <v>96</v>
      </c>
      <c r="B161" s="16" t="s">
        <v>336</v>
      </c>
      <c r="C161" s="13"/>
      <c r="D161" s="13">
        <v>65</v>
      </c>
      <c r="E161" s="13">
        <v>70</v>
      </c>
      <c r="F161" s="13">
        <v>75</v>
      </c>
      <c r="G161" s="13"/>
      <c r="H161" s="14"/>
      <c r="I161" s="14"/>
      <c r="J161" s="14"/>
      <c r="K161" s="14"/>
      <c r="L161" s="14"/>
      <c r="M161" s="74">
        <f t="shared" si="7"/>
        <v>0</v>
      </c>
      <c r="N161" s="82"/>
      <c r="O161" s="44"/>
      <c r="P161" s="44"/>
      <c r="Q161" s="45"/>
      <c r="R161" s="32"/>
      <c r="S161" s="32"/>
      <c r="T161" s="32"/>
    </row>
    <row r="162" spans="1:20" ht="57.75" customHeight="1" outlineLevel="1" x14ac:dyDescent="0.2">
      <c r="A162" s="16" t="s">
        <v>96</v>
      </c>
      <c r="B162" s="16" t="s">
        <v>98</v>
      </c>
      <c r="C162" s="13"/>
      <c r="D162" s="13">
        <v>65</v>
      </c>
      <c r="E162" s="13">
        <v>70</v>
      </c>
      <c r="F162" s="13">
        <v>75</v>
      </c>
      <c r="G162" s="13"/>
      <c r="H162" s="14"/>
      <c r="I162" s="14"/>
      <c r="J162" s="14"/>
      <c r="K162" s="14"/>
      <c r="L162" s="14"/>
      <c r="M162" s="74">
        <f t="shared" si="7"/>
        <v>0</v>
      </c>
      <c r="N162" s="81"/>
      <c r="O162" s="7"/>
      <c r="P162" s="7"/>
    </row>
    <row r="163" spans="1:20" ht="57.75" customHeight="1" outlineLevel="1" x14ac:dyDescent="0.2">
      <c r="A163" s="16" t="s">
        <v>96</v>
      </c>
      <c r="B163" s="16" t="s">
        <v>99</v>
      </c>
      <c r="C163" s="13"/>
      <c r="D163" s="13">
        <v>65</v>
      </c>
      <c r="E163" s="13">
        <v>70</v>
      </c>
      <c r="F163" s="13">
        <v>75</v>
      </c>
      <c r="G163" s="13"/>
      <c r="H163" s="14"/>
      <c r="I163" s="14"/>
      <c r="J163" s="14"/>
      <c r="K163" s="14"/>
      <c r="L163" s="14"/>
      <c r="M163" s="74">
        <f t="shared" si="7"/>
        <v>0</v>
      </c>
      <c r="N163" s="71"/>
      <c r="O163" s="32"/>
    </row>
    <row r="164" spans="1:20" ht="57.75" customHeight="1" outlineLevel="1" x14ac:dyDescent="0.2">
      <c r="A164" s="16" t="s">
        <v>96</v>
      </c>
      <c r="B164" s="16" t="s">
        <v>100</v>
      </c>
      <c r="C164" s="13"/>
      <c r="D164" s="13">
        <v>65</v>
      </c>
      <c r="E164" s="13">
        <v>70</v>
      </c>
      <c r="F164" s="13">
        <v>75</v>
      </c>
      <c r="G164" s="13"/>
      <c r="H164" s="14"/>
      <c r="I164" s="14"/>
      <c r="J164" s="14"/>
      <c r="K164" s="14"/>
      <c r="L164" s="14"/>
      <c r="M164" s="74">
        <f t="shared" si="7"/>
        <v>0</v>
      </c>
      <c r="N164" s="71"/>
    </row>
    <row r="165" spans="1:20" ht="57.75" customHeight="1" outlineLevel="1" x14ac:dyDescent="0.2">
      <c r="A165" s="16" t="s">
        <v>96</v>
      </c>
      <c r="B165" s="16" t="s">
        <v>101</v>
      </c>
      <c r="C165" s="13"/>
      <c r="D165" s="13">
        <v>65</v>
      </c>
      <c r="E165" s="13">
        <v>70</v>
      </c>
      <c r="F165" s="13">
        <v>75</v>
      </c>
      <c r="G165" s="13"/>
      <c r="H165" s="14"/>
      <c r="I165" s="14"/>
      <c r="J165" s="14"/>
      <c r="K165" s="14"/>
      <c r="L165" s="14"/>
      <c r="M165" s="74">
        <f t="shared" si="7"/>
        <v>0</v>
      </c>
      <c r="N165" s="71"/>
    </row>
    <row r="166" spans="1:20" ht="57.75" customHeight="1" outlineLevel="1" x14ac:dyDescent="0.2">
      <c r="A166" s="16" t="s">
        <v>96</v>
      </c>
      <c r="B166" s="16" t="s">
        <v>102</v>
      </c>
      <c r="C166" s="13"/>
      <c r="D166" s="13">
        <v>65</v>
      </c>
      <c r="E166" s="13">
        <v>70</v>
      </c>
      <c r="F166" s="13">
        <v>75</v>
      </c>
      <c r="G166" s="13"/>
      <c r="H166" s="14"/>
      <c r="I166" s="14"/>
      <c r="J166" s="14"/>
      <c r="K166" s="14"/>
      <c r="L166" s="14"/>
      <c r="M166" s="74">
        <f t="shared" si="7"/>
        <v>0</v>
      </c>
      <c r="N166" s="82"/>
      <c r="O166" s="44"/>
      <c r="P166" s="44"/>
      <c r="Q166" s="45"/>
    </row>
    <row r="167" spans="1:20" ht="57.75" customHeight="1" outlineLevel="1" x14ac:dyDescent="0.2">
      <c r="A167" s="16" t="s">
        <v>96</v>
      </c>
      <c r="B167" s="16" t="s">
        <v>103</v>
      </c>
      <c r="C167" s="13"/>
      <c r="D167" s="13">
        <v>65</v>
      </c>
      <c r="E167" s="13">
        <v>70</v>
      </c>
      <c r="F167" s="13">
        <v>75</v>
      </c>
      <c r="G167" s="13"/>
      <c r="H167" s="14"/>
      <c r="I167" s="14"/>
      <c r="J167" s="14"/>
      <c r="K167" s="14"/>
      <c r="L167" s="14"/>
      <c r="M167" s="74">
        <f t="shared" si="7"/>
        <v>0</v>
      </c>
      <c r="N167" s="81"/>
      <c r="O167" s="7"/>
      <c r="P167" s="7"/>
    </row>
    <row r="168" spans="1:20" ht="57.75" customHeight="1" outlineLevel="1" x14ac:dyDescent="0.25">
      <c r="A168" s="16" t="s">
        <v>96</v>
      </c>
      <c r="B168" s="16" t="s">
        <v>104</v>
      </c>
      <c r="C168" s="13"/>
      <c r="D168" s="13">
        <v>65</v>
      </c>
      <c r="E168" s="13">
        <v>70</v>
      </c>
      <c r="F168" s="13">
        <v>75</v>
      </c>
      <c r="G168" s="13"/>
      <c r="H168" s="14"/>
      <c r="I168" s="14"/>
      <c r="J168" s="14"/>
      <c r="K168" s="14"/>
      <c r="L168" s="14"/>
      <c r="M168" s="74">
        <f t="shared" si="7"/>
        <v>0</v>
      </c>
      <c r="N168" s="71"/>
      <c r="O168"/>
    </row>
    <row r="169" spans="1:20" ht="57.75" customHeight="1" outlineLevel="1" x14ac:dyDescent="0.2">
      <c r="A169" s="16" t="s">
        <v>96</v>
      </c>
      <c r="B169" s="16" t="s">
        <v>105</v>
      </c>
      <c r="C169" s="13"/>
      <c r="D169" s="13">
        <v>65</v>
      </c>
      <c r="E169" s="13">
        <v>70</v>
      </c>
      <c r="F169" s="13">
        <v>75</v>
      </c>
      <c r="G169" s="13"/>
      <c r="H169" s="14"/>
      <c r="I169" s="14"/>
      <c r="J169" s="14"/>
      <c r="K169" s="14"/>
      <c r="L169" s="14"/>
      <c r="M169" s="74">
        <f t="shared" si="7"/>
        <v>0</v>
      </c>
      <c r="N169" s="71"/>
    </row>
    <row r="170" spans="1:20" ht="57.75" customHeight="1" outlineLevel="1" x14ac:dyDescent="0.2">
      <c r="A170" s="16" t="s">
        <v>96</v>
      </c>
      <c r="B170" s="16" t="s">
        <v>106</v>
      </c>
      <c r="C170" s="13"/>
      <c r="D170" s="13">
        <v>65</v>
      </c>
      <c r="E170" s="13">
        <v>70</v>
      </c>
      <c r="F170" s="13">
        <v>75</v>
      </c>
      <c r="G170" s="13"/>
      <c r="H170" s="14"/>
      <c r="I170" s="14"/>
      <c r="J170" s="14"/>
      <c r="K170" s="14"/>
      <c r="L170" s="14"/>
      <c r="M170" s="74">
        <f t="shared" si="7"/>
        <v>0</v>
      </c>
      <c r="N170" s="71"/>
    </row>
    <row r="171" spans="1:20" ht="57.75" customHeight="1" outlineLevel="1" x14ac:dyDescent="0.2">
      <c r="A171" s="16" t="s">
        <v>96</v>
      </c>
      <c r="B171" s="16" t="s">
        <v>107</v>
      </c>
      <c r="C171" s="13"/>
      <c r="D171" s="13">
        <v>65</v>
      </c>
      <c r="E171" s="13">
        <v>70</v>
      </c>
      <c r="F171" s="13">
        <v>75</v>
      </c>
      <c r="G171" s="13"/>
      <c r="H171" s="14"/>
      <c r="I171" s="14"/>
      <c r="J171" s="14"/>
      <c r="K171" s="14"/>
      <c r="L171" s="14"/>
      <c r="M171" s="74">
        <f t="shared" si="7"/>
        <v>0</v>
      </c>
      <c r="N171" s="82"/>
      <c r="O171" s="44"/>
      <c r="P171" s="44"/>
    </row>
    <row r="172" spans="1:20" ht="57.75" customHeight="1" outlineLevel="1" x14ac:dyDescent="0.2">
      <c r="A172" s="16" t="s">
        <v>96</v>
      </c>
      <c r="B172" s="16" t="s">
        <v>108</v>
      </c>
      <c r="C172" s="13"/>
      <c r="D172" s="13">
        <v>65</v>
      </c>
      <c r="E172" s="13">
        <v>70</v>
      </c>
      <c r="F172" s="13">
        <v>75</v>
      </c>
      <c r="G172" s="13"/>
      <c r="H172" s="14"/>
      <c r="I172" s="14"/>
      <c r="J172" s="14"/>
      <c r="K172" s="14"/>
      <c r="L172" s="14"/>
      <c r="M172" s="74">
        <f t="shared" si="7"/>
        <v>0</v>
      </c>
      <c r="N172" s="71"/>
    </row>
    <row r="173" spans="1:20" ht="57.75" customHeight="1" outlineLevel="1" x14ac:dyDescent="0.2">
      <c r="A173" s="16" t="s">
        <v>96</v>
      </c>
      <c r="B173" s="16" t="s">
        <v>109</v>
      </c>
      <c r="C173" s="13"/>
      <c r="D173" s="13">
        <v>65</v>
      </c>
      <c r="E173" s="13">
        <v>70</v>
      </c>
      <c r="F173" s="13">
        <v>75</v>
      </c>
      <c r="G173" s="13"/>
      <c r="H173" s="14"/>
      <c r="I173" s="14"/>
      <c r="J173" s="14"/>
      <c r="K173" s="14"/>
      <c r="L173" s="14"/>
      <c r="M173" s="74">
        <f t="shared" si="7"/>
        <v>0</v>
      </c>
      <c r="N173" s="71"/>
    </row>
    <row r="174" spans="1:20" ht="57.75" customHeight="1" outlineLevel="1" x14ac:dyDescent="0.2">
      <c r="A174" s="16" t="s">
        <v>96</v>
      </c>
      <c r="B174" s="16" t="s">
        <v>110</v>
      </c>
      <c r="C174" s="13"/>
      <c r="D174" s="13">
        <v>65</v>
      </c>
      <c r="E174" s="13">
        <v>70</v>
      </c>
      <c r="F174" s="13">
        <v>75</v>
      </c>
      <c r="G174" s="13"/>
      <c r="H174" s="14"/>
      <c r="I174" s="14"/>
      <c r="J174" s="14"/>
      <c r="K174" s="14"/>
      <c r="L174" s="14"/>
      <c r="M174" s="74">
        <f t="shared" si="7"/>
        <v>0</v>
      </c>
      <c r="N174" s="71"/>
    </row>
    <row r="175" spans="1:20" ht="57.75" customHeight="1" outlineLevel="1" x14ac:dyDescent="0.2">
      <c r="A175" s="16" t="s">
        <v>96</v>
      </c>
      <c r="B175" s="16" t="s">
        <v>111</v>
      </c>
      <c r="C175" s="13"/>
      <c r="D175" s="13">
        <v>65</v>
      </c>
      <c r="E175" s="13">
        <v>70</v>
      </c>
      <c r="F175" s="13">
        <v>75</v>
      </c>
      <c r="G175" s="13"/>
      <c r="H175" s="14"/>
      <c r="I175" s="14"/>
      <c r="J175" s="14"/>
      <c r="K175" s="14"/>
      <c r="L175" s="14"/>
      <c r="M175" s="74">
        <f t="shared" si="7"/>
        <v>0</v>
      </c>
      <c r="N175" s="82"/>
      <c r="O175" s="44"/>
      <c r="P175" s="44"/>
    </row>
    <row r="176" spans="1:20" ht="57.75" customHeight="1" outlineLevel="1" x14ac:dyDescent="0.2">
      <c r="A176" s="16" t="s">
        <v>96</v>
      </c>
      <c r="B176" s="16" t="s">
        <v>112</v>
      </c>
      <c r="C176" s="13"/>
      <c r="D176" s="13">
        <v>65</v>
      </c>
      <c r="E176" s="13">
        <v>70</v>
      </c>
      <c r="F176" s="13">
        <v>75</v>
      </c>
      <c r="G176" s="13"/>
      <c r="H176" s="14"/>
      <c r="I176" s="14"/>
      <c r="J176" s="14"/>
      <c r="K176" s="14"/>
      <c r="L176" s="14"/>
      <c r="M176" s="74">
        <f t="shared" si="7"/>
        <v>0</v>
      </c>
      <c r="N176" s="71"/>
    </row>
    <row r="177" spans="1:16" ht="57.75" customHeight="1" outlineLevel="1" x14ac:dyDescent="0.2">
      <c r="A177" s="16" t="s">
        <v>96</v>
      </c>
      <c r="B177" s="16" t="s">
        <v>113</v>
      </c>
      <c r="C177" s="13"/>
      <c r="D177" s="13">
        <v>65</v>
      </c>
      <c r="E177" s="13">
        <v>70</v>
      </c>
      <c r="F177" s="13">
        <v>75</v>
      </c>
      <c r="G177" s="13"/>
      <c r="H177" s="14"/>
      <c r="I177" s="14"/>
      <c r="J177" s="14"/>
      <c r="K177" s="14"/>
      <c r="L177" s="14"/>
      <c r="M177" s="74">
        <f t="shared" si="7"/>
        <v>0</v>
      </c>
      <c r="N177" s="71"/>
    </row>
    <row r="178" spans="1:16" ht="57.75" customHeight="1" outlineLevel="1" x14ac:dyDescent="0.2">
      <c r="A178" s="16" t="s">
        <v>96</v>
      </c>
      <c r="B178" s="16" t="s">
        <v>114</v>
      </c>
      <c r="C178" s="13"/>
      <c r="D178" s="13">
        <v>65</v>
      </c>
      <c r="E178" s="13">
        <v>70</v>
      </c>
      <c r="F178" s="13">
        <v>75</v>
      </c>
      <c r="G178" s="13"/>
      <c r="H178" s="14"/>
      <c r="I178" s="14"/>
      <c r="J178" s="14"/>
      <c r="K178" s="14"/>
      <c r="L178" s="14"/>
      <c r="M178" s="74">
        <f t="shared" si="7"/>
        <v>0</v>
      </c>
      <c r="N178" s="71"/>
    </row>
    <row r="179" spans="1:16" ht="57.75" customHeight="1" outlineLevel="1" x14ac:dyDescent="0.2">
      <c r="A179" s="16" t="s">
        <v>96</v>
      </c>
      <c r="B179" s="16" t="s">
        <v>115</v>
      </c>
      <c r="C179" s="13"/>
      <c r="D179" s="13">
        <v>65</v>
      </c>
      <c r="E179" s="13">
        <v>70</v>
      </c>
      <c r="F179" s="13">
        <v>75</v>
      </c>
      <c r="G179" s="13"/>
      <c r="H179" s="14"/>
      <c r="I179" s="14"/>
      <c r="J179" s="14"/>
      <c r="K179" s="14"/>
      <c r="L179" s="14"/>
      <c r="M179" s="74">
        <f t="shared" si="7"/>
        <v>0</v>
      </c>
      <c r="N179" s="71"/>
    </row>
    <row r="180" spans="1:16" ht="57.75" customHeight="1" outlineLevel="1" x14ac:dyDescent="0.2">
      <c r="A180" s="16" t="s">
        <v>96</v>
      </c>
      <c r="B180" s="16" t="s">
        <v>116</v>
      </c>
      <c r="C180" s="13"/>
      <c r="D180" s="13">
        <v>65</v>
      </c>
      <c r="E180" s="13">
        <v>70</v>
      </c>
      <c r="F180" s="13">
        <v>75</v>
      </c>
      <c r="G180" s="13"/>
      <c r="H180" s="14"/>
      <c r="I180" s="14"/>
      <c r="J180" s="14"/>
      <c r="K180" s="14"/>
      <c r="L180" s="14"/>
      <c r="M180" s="74">
        <f t="shared" si="7"/>
        <v>0</v>
      </c>
      <c r="N180" s="71"/>
    </row>
    <row r="181" spans="1:16" ht="57.75" customHeight="1" outlineLevel="1" x14ac:dyDescent="0.2">
      <c r="A181" s="16" t="s">
        <v>96</v>
      </c>
      <c r="B181" s="16" t="s">
        <v>117</v>
      </c>
      <c r="C181" s="13"/>
      <c r="D181" s="13">
        <v>65</v>
      </c>
      <c r="E181" s="13">
        <v>70</v>
      </c>
      <c r="F181" s="13">
        <v>75</v>
      </c>
      <c r="G181" s="13"/>
      <c r="H181" s="14"/>
      <c r="I181" s="14"/>
      <c r="J181" s="14"/>
      <c r="K181" s="14"/>
      <c r="L181" s="14"/>
      <c r="M181" s="74">
        <f t="shared" si="7"/>
        <v>0</v>
      </c>
      <c r="N181" s="71"/>
    </row>
    <row r="182" spans="1:16" ht="57.75" customHeight="1" outlineLevel="1" x14ac:dyDescent="0.2">
      <c r="A182" s="16" t="s">
        <v>96</v>
      </c>
      <c r="B182" s="16" t="s">
        <v>118</v>
      </c>
      <c r="C182" s="13"/>
      <c r="D182" s="13">
        <v>65</v>
      </c>
      <c r="E182" s="13">
        <v>70</v>
      </c>
      <c r="F182" s="13">
        <v>75</v>
      </c>
      <c r="G182" s="13"/>
      <c r="H182" s="14"/>
      <c r="I182" s="14"/>
      <c r="J182" s="14"/>
      <c r="K182" s="14"/>
      <c r="L182" s="14"/>
      <c r="M182" s="74">
        <f t="shared" si="7"/>
        <v>0</v>
      </c>
      <c r="N182" s="71"/>
    </row>
    <row r="183" spans="1:16" ht="57.75" customHeight="1" outlineLevel="1" x14ac:dyDescent="0.2">
      <c r="A183" s="16" t="s">
        <v>96</v>
      </c>
      <c r="B183" s="16" t="s">
        <v>119</v>
      </c>
      <c r="C183" s="13"/>
      <c r="D183" s="13">
        <v>65</v>
      </c>
      <c r="E183" s="13">
        <v>70</v>
      </c>
      <c r="F183" s="13">
        <v>75</v>
      </c>
      <c r="G183" s="13"/>
      <c r="H183" s="14"/>
      <c r="I183" s="14"/>
      <c r="J183" s="14"/>
      <c r="K183" s="14"/>
      <c r="L183" s="14"/>
      <c r="M183" s="74">
        <f t="shared" si="7"/>
        <v>0</v>
      </c>
      <c r="N183" s="71"/>
    </row>
    <row r="184" spans="1:16" ht="57.75" customHeight="1" outlineLevel="1" x14ac:dyDescent="0.2">
      <c r="A184" s="16" t="s">
        <v>96</v>
      </c>
      <c r="B184" s="16" t="s">
        <v>120</v>
      </c>
      <c r="C184" s="13"/>
      <c r="D184" s="13">
        <v>65</v>
      </c>
      <c r="E184" s="13">
        <v>70</v>
      </c>
      <c r="F184" s="13">
        <v>75</v>
      </c>
      <c r="G184" s="13"/>
      <c r="H184" s="14"/>
      <c r="I184" s="14"/>
      <c r="J184" s="14"/>
      <c r="K184" s="14"/>
      <c r="L184" s="14"/>
      <c r="M184" s="74">
        <f t="shared" si="7"/>
        <v>0</v>
      </c>
      <c r="N184" s="71"/>
    </row>
    <row r="185" spans="1:16" ht="57.75" customHeight="1" outlineLevel="1" x14ac:dyDescent="0.2">
      <c r="A185" s="16" t="s">
        <v>96</v>
      </c>
      <c r="B185" s="16" t="s">
        <v>121</v>
      </c>
      <c r="C185" s="13"/>
      <c r="D185" s="13">
        <v>65</v>
      </c>
      <c r="E185" s="13">
        <v>70</v>
      </c>
      <c r="F185" s="13">
        <v>75</v>
      </c>
      <c r="G185" s="13"/>
      <c r="H185" s="14"/>
      <c r="I185" s="14"/>
      <c r="J185" s="14"/>
      <c r="K185" s="14"/>
      <c r="L185" s="14"/>
      <c r="M185" s="74">
        <f t="shared" si="7"/>
        <v>0</v>
      </c>
      <c r="N185" s="82"/>
      <c r="O185" s="44"/>
      <c r="P185" s="44"/>
    </row>
    <row r="186" spans="1:16" ht="57.75" customHeight="1" outlineLevel="1" x14ac:dyDescent="0.2">
      <c r="A186" s="16" t="s">
        <v>96</v>
      </c>
      <c r="B186" s="16" t="s">
        <v>122</v>
      </c>
      <c r="C186" s="13"/>
      <c r="D186" s="13">
        <v>65</v>
      </c>
      <c r="E186" s="13">
        <v>70</v>
      </c>
      <c r="F186" s="13">
        <v>75</v>
      </c>
      <c r="G186" s="13"/>
      <c r="H186" s="14"/>
      <c r="I186" s="14"/>
      <c r="J186" s="14"/>
      <c r="K186" s="14"/>
      <c r="L186" s="14"/>
      <c r="M186" s="74">
        <f t="shared" si="7"/>
        <v>0</v>
      </c>
      <c r="N186" s="71"/>
    </row>
    <row r="187" spans="1:16" ht="57.75" customHeight="1" outlineLevel="1" x14ac:dyDescent="0.2">
      <c r="A187" s="16" t="s">
        <v>96</v>
      </c>
      <c r="B187" s="16" t="s">
        <v>123</v>
      </c>
      <c r="C187" s="13"/>
      <c r="D187" s="13">
        <v>65</v>
      </c>
      <c r="E187" s="13">
        <v>70</v>
      </c>
      <c r="F187" s="13">
        <v>75</v>
      </c>
      <c r="G187" s="13"/>
      <c r="H187" s="14"/>
      <c r="I187" s="14"/>
      <c r="J187" s="14"/>
      <c r="K187" s="14"/>
      <c r="L187" s="14"/>
      <c r="M187" s="74">
        <f t="shared" si="7"/>
        <v>0</v>
      </c>
      <c r="N187" s="82"/>
      <c r="O187" s="44"/>
      <c r="P187" s="44"/>
    </row>
    <row r="188" spans="1:16" ht="57.75" customHeight="1" outlineLevel="1" x14ac:dyDescent="0.2">
      <c r="A188" s="16" t="s">
        <v>96</v>
      </c>
      <c r="B188" s="16" t="s">
        <v>124</v>
      </c>
      <c r="C188" s="13"/>
      <c r="D188" s="13">
        <v>65</v>
      </c>
      <c r="E188" s="13">
        <v>70</v>
      </c>
      <c r="F188" s="13">
        <v>75</v>
      </c>
      <c r="G188" s="13"/>
      <c r="H188" s="14"/>
      <c r="I188" s="14"/>
      <c r="J188" s="14"/>
      <c r="K188" s="14"/>
      <c r="L188" s="14"/>
      <c r="M188" s="74">
        <f t="shared" si="7"/>
        <v>0</v>
      </c>
      <c r="N188" s="71"/>
    </row>
    <row r="189" spans="1:16" ht="57.75" customHeight="1" outlineLevel="1" x14ac:dyDescent="0.2">
      <c r="A189" s="16" t="s">
        <v>96</v>
      </c>
      <c r="B189" s="16" t="s">
        <v>274</v>
      </c>
      <c r="C189" s="13"/>
      <c r="D189" s="13">
        <v>65</v>
      </c>
      <c r="E189" s="13">
        <v>70</v>
      </c>
      <c r="F189" s="13">
        <v>75</v>
      </c>
      <c r="G189" s="13"/>
      <c r="H189" s="14"/>
      <c r="I189" s="14"/>
      <c r="J189" s="14"/>
      <c r="K189" s="14"/>
      <c r="L189" s="14"/>
      <c r="M189" s="74">
        <f t="shared" si="7"/>
        <v>0</v>
      </c>
      <c r="N189" s="71"/>
    </row>
    <row r="190" spans="1:16" ht="57.75" customHeight="1" outlineLevel="1" x14ac:dyDescent="0.2">
      <c r="A190" s="16" t="s">
        <v>96</v>
      </c>
      <c r="B190" s="16" t="s">
        <v>275</v>
      </c>
      <c r="C190" s="13"/>
      <c r="D190" s="13">
        <v>65</v>
      </c>
      <c r="E190" s="13">
        <v>70</v>
      </c>
      <c r="F190" s="13">
        <v>75</v>
      </c>
      <c r="G190" s="13"/>
      <c r="H190" s="14"/>
      <c r="I190" s="14"/>
      <c r="J190" s="14"/>
      <c r="K190" s="14"/>
      <c r="L190" s="14"/>
      <c r="M190" s="74">
        <f t="shared" si="7"/>
        <v>0</v>
      </c>
      <c r="N190" s="71" t="s">
        <v>265</v>
      </c>
      <c r="O190" s="44"/>
      <c r="P190" s="44"/>
    </row>
    <row r="191" spans="1:16" ht="57.75" customHeight="1" outlineLevel="1" x14ac:dyDescent="0.2">
      <c r="A191" s="16" t="s">
        <v>96</v>
      </c>
      <c r="B191" s="16" t="s">
        <v>126</v>
      </c>
      <c r="C191" s="13"/>
      <c r="D191" s="13">
        <v>65</v>
      </c>
      <c r="E191" s="13">
        <v>70</v>
      </c>
      <c r="F191" s="13">
        <v>75</v>
      </c>
      <c r="G191" s="13"/>
      <c r="H191" s="14"/>
      <c r="I191" s="14"/>
      <c r="J191" s="14"/>
      <c r="K191" s="14"/>
      <c r="L191" s="14"/>
      <c r="M191" s="74">
        <f t="shared" si="7"/>
        <v>0</v>
      </c>
      <c r="N191" s="71"/>
    </row>
    <row r="192" spans="1:16" ht="57.75" customHeight="1" outlineLevel="1" x14ac:dyDescent="0.2">
      <c r="A192" s="16" t="s">
        <v>96</v>
      </c>
      <c r="B192" s="16" t="s">
        <v>127</v>
      </c>
      <c r="C192" s="13"/>
      <c r="D192" s="13">
        <v>65</v>
      </c>
      <c r="E192" s="13">
        <v>70</v>
      </c>
      <c r="F192" s="13">
        <v>75</v>
      </c>
      <c r="G192" s="13"/>
      <c r="H192" s="14"/>
      <c r="I192" s="14"/>
      <c r="J192" s="14"/>
      <c r="K192" s="14"/>
      <c r="L192" s="14"/>
      <c r="M192" s="74">
        <f t="shared" ref="M192:M225" si="8">H192*C192+I192*D192+J192*E192+K192*F192+L192*G192</f>
        <v>0</v>
      </c>
      <c r="N192" s="82"/>
      <c r="O192" s="44"/>
      <c r="P192" s="44"/>
    </row>
    <row r="193" spans="1:17" ht="57.75" customHeight="1" outlineLevel="1" x14ac:dyDescent="0.2">
      <c r="A193" s="16" t="s">
        <v>96</v>
      </c>
      <c r="B193" s="16" t="s">
        <v>349</v>
      </c>
      <c r="C193" s="13"/>
      <c r="D193" s="13">
        <v>65</v>
      </c>
      <c r="E193" s="13">
        <v>70</v>
      </c>
      <c r="F193" s="13">
        <v>75</v>
      </c>
      <c r="G193" s="13"/>
      <c r="H193" s="14"/>
      <c r="I193" s="14"/>
      <c r="J193" s="14"/>
      <c r="K193" s="14"/>
      <c r="L193" s="14"/>
      <c r="M193" s="74">
        <f t="shared" si="8"/>
        <v>0</v>
      </c>
      <c r="N193" s="82"/>
      <c r="O193" s="44"/>
      <c r="P193" s="44"/>
    </row>
    <row r="194" spans="1:17" ht="57.75" customHeight="1" outlineLevel="1" x14ac:dyDescent="0.2">
      <c r="A194" s="16" t="s">
        <v>96</v>
      </c>
      <c r="B194" s="16" t="s">
        <v>128</v>
      </c>
      <c r="C194" s="13"/>
      <c r="D194" s="13">
        <v>65</v>
      </c>
      <c r="E194" s="13">
        <v>70</v>
      </c>
      <c r="F194" s="13">
        <v>75</v>
      </c>
      <c r="G194" s="13"/>
      <c r="H194" s="14"/>
      <c r="I194" s="14"/>
      <c r="J194" s="14"/>
      <c r="K194" s="14"/>
      <c r="L194" s="14"/>
      <c r="M194" s="74">
        <f t="shared" si="8"/>
        <v>0</v>
      </c>
      <c r="N194" s="71"/>
    </row>
    <row r="195" spans="1:17" ht="57.75" customHeight="1" outlineLevel="1" x14ac:dyDescent="0.2">
      <c r="A195" s="16" t="s">
        <v>275</v>
      </c>
      <c r="B195" s="16" t="s">
        <v>129</v>
      </c>
      <c r="C195" s="13"/>
      <c r="D195" s="13">
        <v>65</v>
      </c>
      <c r="E195" s="13">
        <v>70</v>
      </c>
      <c r="F195" s="13">
        <v>75</v>
      </c>
      <c r="G195" s="13"/>
      <c r="H195" s="14"/>
      <c r="I195" s="14"/>
      <c r="J195" s="14"/>
      <c r="K195" s="14"/>
      <c r="L195" s="14"/>
      <c r="M195" s="74">
        <f t="shared" si="8"/>
        <v>0</v>
      </c>
      <c r="N195" s="71"/>
    </row>
    <row r="196" spans="1:17" ht="57.75" customHeight="1" outlineLevel="1" x14ac:dyDescent="0.2">
      <c r="A196" s="16" t="s">
        <v>96</v>
      </c>
      <c r="B196" s="16" t="s">
        <v>130</v>
      </c>
      <c r="C196" s="13"/>
      <c r="D196" s="13">
        <v>65</v>
      </c>
      <c r="E196" s="13">
        <v>70</v>
      </c>
      <c r="F196" s="13">
        <v>75</v>
      </c>
      <c r="G196" s="13"/>
      <c r="H196" s="14"/>
      <c r="I196" s="14"/>
      <c r="J196" s="14"/>
      <c r="K196" s="14"/>
      <c r="L196" s="14"/>
      <c r="M196" s="74">
        <f t="shared" si="8"/>
        <v>0</v>
      </c>
      <c r="N196" s="71"/>
    </row>
    <row r="197" spans="1:17" ht="57.75" customHeight="1" outlineLevel="1" x14ac:dyDescent="0.2">
      <c r="A197" s="16" t="s">
        <v>96</v>
      </c>
      <c r="B197" s="16" t="s">
        <v>131</v>
      </c>
      <c r="C197" s="13"/>
      <c r="D197" s="13">
        <v>65</v>
      </c>
      <c r="E197" s="13">
        <v>70</v>
      </c>
      <c r="F197" s="13">
        <v>75</v>
      </c>
      <c r="G197" s="13"/>
      <c r="H197" s="14"/>
      <c r="I197" s="14"/>
      <c r="J197" s="14"/>
      <c r="K197" s="14"/>
      <c r="L197" s="14"/>
      <c r="M197" s="74">
        <f t="shared" si="8"/>
        <v>0</v>
      </c>
      <c r="N197" s="82"/>
      <c r="O197" s="44"/>
      <c r="P197" s="44"/>
    </row>
    <row r="198" spans="1:17" ht="57.75" customHeight="1" outlineLevel="1" x14ac:dyDescent="0.2">
      <c r="A198" s="16" t="s">
        <v>96</v>
      </c>
      <c r="B198" s="16" t="s">
        <v>370</v>
      </c>
      <c r="C198" s="13"/>
      <c r="D198" s="13">
        <v>65</v>
      </c>
      <c r="E198" s="13">
        <v>70</v>
      </c>
      <c r="F198" s="13">
        <v>75</v>
      </c>
      <c r="G198" s="13"/>
      <c r="H198" s="14"/>
      <c r="I198" s="14"/>
      <c r="J198" s="14"/>
      <c r="K198" s="14"/>
      <c r="L198" s="14"/>
      <c r="M198" s="74">
        <f t="shared" si="8"/>
        <v>0</v>
      </c>
      <c r="N198" s="82"/>
      <c r="O198" s="44"/>
      <c r="P198" s="44"/>
    </row>
    <row r="199" spans="1:17" ht="57.75" customHeight="1" outlineLevel="1" x14ac:dyDescent="0.2">
      <c r="A199" s="16" t="s">
        <v>96</v>
      </c>
      <c r="B199" s="16" t="s">
        <v>132</v>
      </c>
      <c r="C199" s="13"/>
      <c r="D199" s="13">
        <v>65</v>
      </c>
      <c r="E199" s="13">
        <v>70</v>
      </c>
      <c r="F199" s="13">
        <v>75</v>
      </c>
      <c r="G199" s="13"/>
      <c r="H199" s="14"/>
      <c r="I199" s="14"/>
      <c r="J199" s="14"/>
      <c r="K199" s="14"/>
      <c r="L199" s="14"/>
      <c r="M199" s="74">
        <f t="shared" si="8"/>
        <v>0</v>
      </c>
      <c r="N199" s="71"/>
    </row>
    <row r="200" spans="1:17" ht="57.75" customHeight="1" outlineLevel="1" x14ac:dyDescent="0.2">
      <c r="A200" s="16" t="s">
        <v>96</v>
      </c>
      <c r="B200" s="16" t="s">
        <v>125</v>
      </c>
      <c r="C200" s="13"/>
      <c r="D200" s="13">
        <v>65</v>
      </c>
      <c r="E200" s="13">
        <v>70</v>
      </c>
      <c r="F200" s="13">
        <v>75</v>
      </c>
      <c r="G200" s="13"/>
      <c r="H200" s="14"/>
      <c r="I200" s="14"/>
      <c r="J200" s="14"/>
      <c r="K200" s="14"/>
      <c r="L200" s="14"/>
      <c r="M200" s="74">
        <f t="shared" si="8"/>
        <v>0</v>
      </c>
      <c r="N200" s="71"/>
    </row>
    <row r="201" spans="1:17" ht="57.75" customHeight="1" outlineLevel="1" x14ac:dyDescent="0.2">
      <c r="A201" s="16" t="s">
        <v>96</v>
      </c>
      <c r="B201" s="16" t="s">
        <v>133</v>
      </c>
      <c r="C201" s="13"/>
      <c r="D201" s="13">
        <v>65</v>
      </c>
      <c r="E201" s="13">
        <v>70</v>
      </c>
      <c r="F201" s="13">
        <v>75</v>
      </c>
      <c r="G201" s="13"/>
      <c r="H201" s="14"/>
      <c r="I201" s="14"/>
      <c r="J201" s="14"/>
      <c r="K201" s="14"/>
      <c r="L201" s="14"/>
      <c r="M201" s="74">
        <f t="shared" si="8"/>
        <v>0</v>
      </c>
      <c r="N201" s="71"/>
    </row>
    <row r="202" spans="1:17" ht="57.75" customHeight="1" outlineLevel="1" x14ac:dyDescent="0.2">
      <c r="A202" s="16" t="s">
        <v>96</v>
      </c>
      <c r="B202" s="16" t="s">
        <v>134</v>
      </c>
      <c r="C202" s="13"/>
      <c r="D202" s="13">
        <v>65</v>
      </c>
      <c r="E202" s="13">
        <v>70</v>
      </c>
      <c r="F202" s="13">
        <v>75</v>
      </c>
      <c r="G202" s="13"/>
      <c r="H202" s="14"/>
      <c r="I202" s="14"/>
      <c r="J202" s="14"/>
      <c r="K202" s="14"/>
      <c r="L202" s="14"/>
      <c r="M202" s="74">
        <f t="shared" si="8"/>
        <v>0</v>
      </c>
      <c r="N202" s="82"/>
      <c r="O202" s="44"/>
      <c r="P202" s="44"/>
    </row>
    <row r="203" spans="1:17" ht="57.75" customHeight="1" outlineLevel="1" x14ac:dyDescent="0.2">
      <c r="A203" s="16" t="s">
        <v>96</v>
      </c>
      <c r="B203" s="16" t="s">
        <v>135</v>
      </c>
      <c r="C203" s="13"/>
      <c r="D203" s="13">
        <v>65</v>
      </c>
      <c r="E203" s="13">
        <v>70</v>
      </c>
      <c r="F203" s="13">
        <v>75</v>
      </c>
      <c r="G203" s="13"/>
      <c r="H203" s="14"/>
      <c r="I203" s="14"/>
      <c r="J203" s="14"/>
      <c r="K203" s="14"/>
      <c r="L203" s="14"/>
      <c r="M203" s="74">
        <f t="shared" si="8"/>
        <v>0</v>
      </c>
      <c r="N203" s="71"/>
    </row>
    <row r="204" spans="1:17" ht="57.75" customHeight="1" outlineLevel="1" x14ac:dyDescent="0.2">
      <c r="A204" s="16" t="s">
        <v>96</v>
      </c>
      <c r="B204" s="16" t="s">
        <v>136</v>
      </c>
      <c r="C204" s="13"/>
      <c r="D204" s="13">
        <v>65</v>
      </c>
      <c r="E204" s="13">
        <v>70</v>
      </c>
      <c r="F204" s="13">
        <v>75</v>
      </c>
      <c r="G204" s="13"/>
      <c r="H204" s="14"/>
      <c r="I204" s="14"/>
      <c r="J204" s="14"/>
      <c r="K204" s="14"/>
      <c r="L204" s="14"/>
      <c r="M204" s="74">
        <f t="shared" si="8"/>
        <v>0</v>
      </c>
      <c r="N204" s="71"/>
    </row>
    <row r="205" spans="1:17" ht="57.75" customHeight="1" outlineLevel="1" x14ac:dyDescent="0.2">
      <c r="A205" s="16" t="s">
        <v>96</v>
      </c>
      <c r="B205" s="16" t="s">
        <v>137</v>
      </c>
      <c r="C205" s="13"/>
      <c r="D205" s="13">
        <v>65</v>
      </c>
      <c r="E205" s="13">
        <v>70</v>
      </c>
      <c r="F205" s="13">
        <v>75</v>
      </c>
      <c r="G205" s="13"/>
      <c r="H205" s="14"/>
      <c r="I205" s="14"/>
      <c r="J205" s="14"/>
      <c r="K205" s="14"/>
      <c r="L205" s="14"/>
      <c r="M205" s="74">
        <f t="shared" si="8"/>
        <v>0</v>
      </c>
      <c r="N205" s="71"/>
    </row>
    <row r="206" spans="1:17" ht="57.75" customHeight="1" outlineLevel="1" x14ac:dyDescent="0.2">
      <c r="A206" s="16" t="s">
        <v>96</v>
      </c>
      <c r="B206" s="16" t="s">
        <v>138</v>
      </c>
      <c r="C206" s="13"/>
      <c r="D206" s="13">
        <v>65</v>
      </c>
      <c r="E206" s="13">
        <v>70</v>
      </c>
      <c r="F206" s="13">
        <v>75</v>
      </c>
      <c r="G206" s="13"/>
      <c r="H206" s="14"/>
      <c r="I206" s="14"/>
      <c r="J206" s="14"/>
      <c r="K206" s="14"/>
      <c r="L206" s="14"/>
      <c r="M206" s="74">
        <f t="shared" si="8"/>
        <v>0</v>
      </c>
      <c r="N206" s="71"/>
    </row>
    <row r="207" spans="1:17" ht="57.75" customHeight="1" outlineLevel="1" x14ac:dyDescent="0.25">
      <c r="A207" s="16" t="s">
        <v>96</v>
      </c>
      <c r="B207" s="16" t="s">
        <v>139</v>
      </c>
      <c r="C207" s="13"/>
      <c r="D207" s="13">
        <v>65</v>
      </c>
      <c r="E207" s="13">
        <v>70</v>
      </c>
      <c r="F207" s="13">
        <v>75</v>
      </c>
      <c r="G207" s="13"/>
      <c r="H207" s="14"/>
      <c r="I207" s="14"/>
      <c r="J207" s="14"/>
      <c r="K207" s="14"/>
      <c r="L207" s="14"/>
      <c r="M207" s="74">
        <f t="shared" si="8"/>
        <v>0</v>
      </c>
      <c r="N207" s="84"/>
      <c r="O207"/>
    </row>
    <row r="208" spans="1:17" ht="57.75" customHeight="1" outlineLevel="1" x14ac:dyDescent="0.2">
      <c r="A208" s="16" t="s">
        <v>96</v>
      </c>
      <c r="B208" s="16" t="s">
        <v>140</v>
      </c>
      <c r="C208" s="13"/>
      <c r="D208" s="13">
        <v>65</v>
      </c>
      <c r="E208" s="13">
        <v>70</v>
      </c>
      <c r="F208" s="13">
        <v>75</v>
      </c>
      <c r="G208" s="13"/>
      <c r="H208" s="14"/>
      <c r="I208" s="14"/>
      <c r="J208" s="14"/>
      <c r="K208" s="14"/>
      <c r="L208" s="14"/>
      <c r="M208" s="74">
        <f t="shared" si="8"/>
        <v>0</v>
      </c>
      <c r="N208" s="82"/>
      <c r="O208" s="44"/>
      <c r="P208" s="44"/>
      <c r="Q208" s="45"/>
    </row>
    <row r="209" spans="1:17" ht="57.75" customHeight="1" outlineLevel="1" x14ac:dyDescent="0.2">
      <c r="A209" s="16" t="s">
        <v>96</v>
      </c>
      <c r="B209" s="16" t="s">
        <v>141</v>
      </c>
      <c r="C209" s="13"/>
      <c r="D209" s="13">
        <v>65</v>
      </c>
      <c r="E209" s="13">
        <v>70</v>
      </c>
      <c r="F209" s="13">
        <v>75</v>
      </c>
      <c r="G209" s="13"/>
      <c r="H209" s="14"/>
      <c r="I209" s="14"/>
      <c r="J209" s="14"/>
      <c r="K209" s="14"/>
      <c r="L209" s="14"/>
      <c r="M209" s="74">
        <f t="shared" si="8"/>
        <v>0</v>
      </c>
      <c r="N209" s="71"/>
    </row>
    <row r="210" spans="1:17" ht="57.75" customHeight="1" outlineLevel="1" x14ac:dyDescent="0.2">
      <c r="A210" s="16" t="s">
        <v>96</v>
      </c>
      <c r="B210" s="16" t="s">
        <v>142</v>
      </c>
      <c r="C210" s="13"/>
      <c r="D210" s="13">
        <v>65</v>
      </c>
      <c r="E210" s="13">
        <v>70</v>
      </c>
      <c r="F210" s="13">
        <v>75</v>
      </c>
      <c r="G210" s="13"/>
      <c r="H210" s="14"/>
      <c r="I210" s="14"/>
      <c r="J210" s="14"/>
      <c r="K210" s="14"/>
      <c r="L210" s="14"/>
      <c r="M210" s="74">
        <f t="shared" si="8"/>
        <v>0</v>
      </c>
      <c r="N210" s="71"/>
    </row>
    <row r="211" spans="1:17" ht="57.75" customHeight="1" outlineLevel="1" x14ac:dyDescent="0.2">
      <c r="A211" s="16" t="s">
        <v>96</v>
      </c>
      <c r="B211" s="16" t="s">
        <v>143</v>
      </c>
      <c r="C211" s="13"/>
      <c r="D211" s="13">
        <v>65</v>
      </c>
      <c r="E211" s="13">
        <v>70</v>
      </c>
      <c r="F211" s="13">
        <v>75</v>
      </c>
      <c r="G211" s="13"/>
      <c r="H211" s="14"/>
      <c r="I211" s="14"/>
      <c r="J211" s="14"/>
      <c r="K211" s="14"/>
      <c r="L211" s="14"/>
      <c r="M211" s="74">
        <f t="shared" si="8"/>
        <v>0</v>
      </c>
      <c r="N211" s="71"/>
    </row>
    <row r="212" spans="1:17" ht="57.75" customHeight="1" outlineLevel="1" x14ac:dyDescent="0.2">
      <c r="A212" s="16" t="s">
        <v>96</v>
      </c>
      <c r="B212" s="16" t="s">
        <v>144</v>
      </c>
      <c r="C212" s="13"/>
      <c r="D212" s="13">
        <v>65</v>
      </c>
      <c r="E212" s="13">
        <v>70</v>
      </c>
      <c r="F212" s="13">
        <v>75</v>
      </c>
      <c r="G212" s="13"/>
      <c r="H212" s="14"/>
      <c r="I212" s="14"/>
      <c r="J212" s="14"/>
      <c r="K212" s="14"/>
      <c r="L212" s="14"/>
      <c r="M212" s="74">
        <f t="shared" si="8"/>
        <v>0</v>
      </c>
      <c r="N212" s="71"/>
    </row>
    <row r="213" spans="1:17" ht="57.75" customHeight="1" outlineLevel="1" x14ac:dyDescent="0.2">
      <c r="A213" s="16" t="s">
        <v>96</v>
      </c>
      <c r="B213" s="16" t="s">
        <v>145</v>
      </c>
      <c r="C213" s="13"/>
      <c r="D213" s="13">
        <v>65</v>
      </c>
      <c r="E213" s="13">
        <v>70</v>
      </c>
      <c r="F213" s="13">
        <v>75</v>
      </c>
      <c r="G213" s="13"/>
      <c r="H213" s="14"/>
      <c r="I213" s="14"/>
      <c r="J213" s="14"/>
      <c r="K213" s="14"/>
      <c r="L213" s="14"/>
      <c r="M213" s="74">
        <f t="shared" si="8"/>
        <v>0</v>
      </c>
      <c r="N213" s="71"/>
    </row>
    <row r="214" spans="1:17" ht="57.75" customHeight="1" outlineLevel="1" x14ac:dyDescent="0.2">
      <c r="A214" s="16" t="s">
        <v>96</v>
      </c>
      <c r="B214" s="16" t="s">
        <v>146</v>
      </c>
      <c r="C214" s="13"/>
      <c r="D214" s="13">
        <v>65</v>
      </c>
      <c r="E214" s="13">
        <v>70</v>
      </c>
      <c r="F214" s="13">
        <v>75</v>
      </c>
      <c r="G214" s="13"/>
      <c r="H214" s="14"/>
      <c r="I214" s="14"/>
      <c r="J214" s="14"/>
      <c r="K214" s="14"/>
      <c r="L214" s="14"/>
      <c r="M214" s="74">
        <f t="shared" si="8"/>
        <v>0</v>
      </c>
      <c r="N214" s="71"/>
    </row>
    <row r="215" spans="1:17" ht="57.75" customHeight="1" outlineLevel="1" x14ac:dyDescent="0.25">
      <c r="A215" s="16" t="s">
        <v>96</v>
      </c>
      <c r="B215" s="16" t="s">
        <v>147</v>
      </c>
      <c r="C215" s="13"/>
      <c r="D215" s="13">
        <v>65</v>
      </c>
      <c r="E215" s="13">
        <v>70</v>
      </c>
      <c r="F215" s="13">
        <v>75</v>
      </c>
      <c r="G215" s="13"/>
      <c r="H215" s="14"/>
      <c r="I215" s="14"/>
      <c r="J215" s="14"/>
      <c r="K215" s="14"/>
      <c r="L215" s="14"/>
      <c r="M215" s="74">
        <f t="shared" si="8"/>
        <v>0</v>
      </c>
      <c r="N215" s="71"/>
      <c r="P215"/>
    </row>
    <row r="216" spans="1:17" ht="57.75" customHeight="1" outlineLevel="1" x14ac:dyDescent="0.2">
      <c r="A216" s="16" t="s">
        <v>96</v>
      </c>
      <c r="B216" s="16" t="s">
        <v>189</v>
      </c>
      <c r="C216" s="13"/>
      <c r="D216" s="13">
        <v>65</v>
      </c>
      <c r="E216" s="13">
        <v>70</v>
      </c>
      <c r="F216" s="13">
        <v>75</v>
      </c>
      <c r="G216" s="13"/>
      <c r="H216" s="14"/>
      <c r="I216" s="14"/>
      <c r="J216" s="14"/>
      <c r="K216" s="14"/>
      <c r="L216" s="14"/>
      <c r="M216" s="74">
        <f t="shared" si="8"/>
        <v>0</v>
      </c>
      <c r="N216" s="81"/>
      <c r="O216" s="7"/>
      <c r="P216" s="7"/>
    </row>
    <row r="217" spans="1:17" ht="57.75" customHeight="1" outlineLevel="1" x14ac:dyDescent="0.25">
      <c r="A217" s="16" t="s">
        <v>96</v>
      </c>
      <c r="B217" s="16" t="s">
        <v>222</v>
      </c>
      <c r="C217" s="13"/>
      <c r="D217" s="13">
        <v>65</v>
      </c>
      <c r="E217" s="13">
        <v>70</v>
      </c>
      <c r="F217" s="13">
        <v>75</v>
      </c>
      <c r="G217" s="13"/>
      <c r="H217" s="14"/>
      <c r="I217" s="14"/>
      <c r="J217" s="14"/>
      <c r="K217" s="14"/>
      <c r="L217" s="14"/>
      <c r="M217" s="74">
        <f t="shared" si="8"/>
        <v>0</v>
      </c>
      <c r="N217" s="71"/>
      <c r="O217"/>
      <c r="P217"/>
    </row>
    <row r="218" spans="1:17" ht="57.75" customHeight="1" outlineLevel="1" x14ac:dyDescent="0.25">
      <c r="A218" s="16" t="s">
        <v>96</v>
      </c>
      <c r="B218" s="16" t="s">
        <v>223</v>
      </c>
      <c r="C218" s="13"/>
      <c r="D218" s="13">
        <v>65</v>
      </c>
      <c r="E218" s="13">
        <v>70</v>
      </c>
      <c r="F218" s="13">
        <v>75</v>
      </c>
      <c r="G218" s="13"/>
      <c r="H218" s="14"/>
      <c r="I218" s="14"/>
      <c r="J218" s="14"/>
      <c r="K218" s="14"/>
      <c r="L218" s="14"/>
      <c r="M218" s="74">
        <f t="shared" si="8"/>
        <v>0</v>
      </c>
      <c r="N218" s="71"/>
      <c r="O218"/>
      <c r="P218"/>
    </row>
    <row r="219" spans="1:17" ht="57.75" customHeight="1" outlineLevel="1" x14ac:dyDescent="0.25">
      <c r="A219" s="16" t="s">
        <v>96</v>
      </c>
      <c r="B219" s="16" t="s">
        <v>224</v>
      </c>
      <c r="C219" s="13"/>
      <c r="D219" s="13">
        <v>65</v>
      </c>
      <c r="E219" s="13">
        <v>70</v>
      </c>
      <c r="F219" s="13">
        <v>75</v>
      </c>
      <c r="G219" s="13"/>
      <c r="H219" s="14"/>
      <c r="I219" s="14"/>
      <c r="J219" s="14"/>
      <c r="K219" s="14"/>
      <c r="L219" s="14"/>
      <c r="M219" s="74">
        <f t="shared" si="8"/>
        <v>0</v>
      </c>
      <c r="N219" s="71"/>
      <c r="O219"/>
      <c r="P219"/>
    </row>
    <row r="220" spans="1:17" ht="57.75" customHeight="1" outlineLevel="1" x14ac:dyDescent="0.2">
      <c r="A220" s="16" t="s">
        <v>96</v>
      </c>
      <c r="B220" s="16" t="s">
        <v>190</v>
      </c>
      <c r="C220" s="13"/>
      <c r="D220" s="13">
        <v>65</v>
      </c>
      <c r="E220" s="13">
        <v>70</v>
      </c>
      <c r="F220" s="13">
        <v>75</v>
      </c>
      <c r="G220" s="13"/>
      <c r="H220" s="14"/>
      <c r="I220" s="14"/>
      <c r="J220" s="14"/>
      <c r="K220" s="14"/>
      <c r="L220" s="14"/>
      <c r="M220" s="74">
        <f t="shared" si="8"/>
        <v>0</v>
      </c>
      <c r="N220" s="82"/>
      <c r="O220" s="44"/>
      <c r="P220" s="44"/>
      <c r="Q220" s="45"/>
    </row>
    <row r="221" spans="1:17" ht="57.75" customHeight="1" outlineLevel="1" x14ac:dyDescent="0.2">
      <c r="A221" s="16" t="s">
        <v>96</v>
      </c>
      <c r="B221" s="16" t="s">
        <v>306</v>
      </c>
      <c r="C221" s="13"/>
      <c r="D221" s="13">
        <v>65</v>
      </c>
      <c r="E221" s="13">
        <v>70</v>
      </c>
      <c r="F221" s="13">
        <v>75</v>
      </c>
      <c r="G221" s="13"/>
      <c r="H221" s="14"/>
      <c r="I221" s="14"/>
      <c r="J221" s="14"/>
      <c r="K221" s="14"/>
      <c r="L221" s="14"/>
      <c r="M221" s="74">
        <f t="shared" si="8"/>
        <v>0</v>
      </c>
      <c r="N221" s="82"/>
      <c r="O221" s="44"/>
      <c r="P221" s="44"/>
      <c r="Q221" s="45"/>
    </row>
    <row r="222" spans="1:17" ht="57.75" customHeight="1" outlineLevel="1" x14ac:dyDescent="0.2">
      <c r="A222" s="16" t="s">
        <v>96</v>
      </c>
      <c r="B222" s="16" t="s">
        <v>316</v>
      </c>
      <c r="C222" s="13"/>
      <c r="D222" s="13">
        <v>65</v>
      </c>
      <c r="E222" s="13">
        <v>70</v>
      </c>
      <c r="F222" s="13">
        <v>75</v>
      </c>
      <c r="G222" s="13"/>
      <c r="H222" s="14"/>
      <c r="I222" s="14"/>
      <c r="J222" s="14"/>
      <c r="K222" s="14"/>
      <c r="L222" s="14"/>
      <c r="M222" s="74">
        <f t="shared" si="8"/>
        <v>0</v>
      </c>
      <c r="N222" s="82"/>
      <c r="O222" s="44"/>
      <c r="P222" s="44"/>
      <c r="Q222" s="45"/>
    </row>
    <row r="223" spans="1:17" ht="57.75" customHeight="1" outlineLevel="1" x14ac:dyDescent="0.2">
      <c r="A223" s="16" t="s">
        <v>96</v>
      </c>
      <c r="B223" s="16" t="s">
        <v>307</v>
      </c>
      <c r="C223" s="13"/>
      <c r="D223" s="13">
        <v>65</v>
      </c>
      <c r="E223" s="13">
        <v>70</v>
      </c>
      <c r="F223" s="13">
        <v>75</v>
      </c>
      <c r="G223" s="13"/>
      <c r="H223" s="14"/>
      <c r="I223" s="14"/>
      <c r="J223" s="14"/>
      <c r="K223" s="14"/>
      <c r="L223" s="14"/>
      <c r="M223" s="74">
        <f t="shared" si="8"/>
        <v>0</v>
      </c>
      <c r="N223" s="82"/>
      <c r="O223" s="44"/>
      <c r="P223" s="44"/>
      <c r="Q223" s="45"/>
    </row>
    <row r="224" spans="1:17" ht="57.75" customHeight="1" outlineLevel="1" x14ac:dyDescent="0.2">
      <c r="A224" s="16" t="s">
        <v>96</v>
      </c>
      <c r="B224" s="16" t="s">
        <v>267</v>
      </c>
      <c r="C224" s="13"/>
      <c r="D224" s="13">
        <v>65</v>
      </c>
      <c r="E224" s="13">
        <v>70</v>
      </c>
      <c r="F224" s="13">
        <v>75</v>
      </c>
      <c r="G224" s="13"/>
      <c r="H224" s="14"/>
      <c r="I224" s="14"/>
      <c r="J224" s="14"/>
      <c r="K224" s="14"/>
      <c r="L224" s="14"/>
      <c r="M224" s="74">
        <f t="shared" si="8"/>
        <v>0</v>
      </c>
      <c r="N224" s="82"/>
      <c r="O224" s="44"/>
      <c r="P224" s="44"/>
      <c r="Q224" s="45"/>
    </row>
    <row r="225" spans="1:16" ht="57.75" customHeight="1" outlineLevel="1" x14ac:dyDescent="0.2">
      <c r="A225" s="16" t="s">
        <v>96</v>
      </c>
      <c r="B225" s="16" t="s">
        <v>148</v>
      </c>
      <c r="C225" s="13"/>
      <c r="D225" s="13">
        <v>65</v>
      </c>
      <c r="E225" s="13">
        <v>70</v>
      </c>
      <c r="F225" s="13">
        <v>75</v>
      </c>
      <c r="G225" s="13"/>
      <c r="H225" s="14"/>
      <c r="I225" s="14"/>
      <c r="J225" s="14"/>
      <c r="K225" s="14"/>
      <c r="L225" s="14"/>
      <c r="M225" s="74">
        <f t="shared" si="8"/>
        <v>0</v>
      </c>
      <c r="N225" s="71"/>
    </row>
    <row r="226" spans="1:16" s="3" customFormat="1" ht="22.5" customHeight="1" x14ac:dyDescent="0.2">
      <c r="A226" s="149" t="s">
        <v>149</v>
      </c>
      <c r="B226" s="149"/>
      <c r="C226" s="149"/>
      <c r="D226" s="149"/>
      <c r="E226" s="149"/>
      <c r="F226" s="43"/>
      <c r="G226" s="43"/>
      <c r="H226" s="43"/>
      <c r="I226" s="42"/>
      <c r="J226" s="42"/>
      <c r="K226" s="42"/>
      <c r="L226" s="42"/>
      <c r="M226" s="76"/>
      <c r="N226" s="51">
        <f>M229+M228+M227</f>
        <v>0</v>
      </c>
    </row>
    <row r="227" spans="1:16" ht="57.75" customHeight="1" outlineLevel="1" x14ac:dyDescent="0.25">
      <c r="A227" s="16" t="s">
        <v>149</v>
      </c>
      <c r="B227" s="16" t="s">
        <v>150</v>
      </c>
      <c r="C227" s="13"/>
      <c r="D227" s="13">
        <v>75</v>
      </c>
      <c r="E227" s="13">
        <v>80</v>
      </c>
      <c r="F227" s="13">
        <v>85</v>
      </c>
      <c r="G227" s="13"/>
      <c r="H227" s="9"/>
      <c r="I227" s="9"/>
      <c r="J227" s="9"/>
      <c r="K227" s="9"/>
      <c r="L227" s="9"/>
      <c r="M227" s="74">
        <f>H227*C227+I227*D227+J227*E227+K227*F227+L227*G227</f>
        <v>0</v>
      </c>
      <c r="N227" s="71"/>
      <c r="P227"/>
    </row>
    <row r="228" spans="1:16" ht="57.75" customHeight="1" outlineLevel="1" x14ac:dyDescent="0.25">
      <c r="A228" s="16" t="s">
        <v>149</v>
      </c>
      <c r="B228" s="16" t="s">
        <v>151</v>
      </c>
      <c r="C228" s="13"/>
      <c r="D228" s="13">
        <v>75</v>
      </c>
      <c r="E228" s="13">
        <v>80</v>
      </c>
      <c r="F228" s="13">
        <v>85</v>
      </c>
      <c r="G228" s="13"/>
      <c r="H228" s="9"/>
      <c r="I228" s="9"/>
      <c r="J228" s="9"/>
      <c r="K228" s="9"/>
      <c r="L228" s="9"/>
      <c r="M228" s="74">
        <f>H228*C228+I228*D228+J228*E228+K228*F228+L228*G228</f>
        <v>0</v>
      </c>
      <c r="N228" s="71"/>
      <c r="P228"/>
    </row>
    <row r="229" spans="1:16" ht="57.75" customHeight="1" outlineLevel="1" x14ac:dyDescent="0.2">
      <c r="A229" s="16" t="s">
        <v>149</v>
      </c>
      <c r="B229" s="16" t="s">
        <v>152</v>
      </c>
      <c r="C229" s="13"/>
      <c r="D229" s="13">
        <v>75</v>
      </c>
      <c r="E229" s="13">
        <v>80</v>
      </c>
      <c r="F229" s="13">
        <v>85</v>
      </c>
      <c r="G229" s="13"/>
      <c r="H229" s="9"/>
      <c r="I229" s="9"/>
      <c r="J229" s="9"/>
      <c r="K229" s="9"/>
      <c r="L229" s="9"/>
      <c r="M229" s="74">
        <f>H229*C229+I229*D229+J229*E229+K229*F229+L229*G229</f>
        <v>0</v>
      </c>
      <c r="N229" s="71"/>
    </row>
    <row r="230" spans="1:16" s="3" customFormat="1" ht="24.75" customHeight="1" x14ac:dyDescent="0.2">
      <c r="A230" s="149" t="s">
        <v>153</v>
      </c>
      <c r="B230" s="149"/>
      <c r="C230" s="149"/>
      <c r="D230" s="149"/>
      <c r="E230" s="149"/>
      <c r="F230" s="35"/>
      <c r="G230" s="35"/>
      <c r="H230" s="35"/>
      <c r="I230" s="11"/>
      <c r="J230" s="11"/>
      <c r="K230" s="11"/>
      <c r="L230" s="11"/>
      <c r="M230" s="73"/>
      <c r="N230" s="41">
        <f>M247+M244+M243+M242+M241+M240+M239+M238+M237+M236+M235+M234+M233+M231+M245+M246+M232</f>
        <v>0</v>
      </c>
    </row>
    <row r="231" spans="1:16" ht="57.75" customHeight="1" outlineLevel="1" x14ac:dyDescent="0.2">
      <c r="A231" s="16" t="s">
        <v>153</v>
      </c>
      <c r="B231" s="16" t="s">
        <v>154</v>
      </c>
      <c r="C231" s="13"/>
      <c r="D231" s="13">
        <v>75</v>
      </c>
      <c r="E231" s="13">
        <v>80</v>
      </c>
      <c r="F231" s="13">
        <v>85</v>
      </c>
      <c r="G231" s="13"/>
      <c r="H231" s="9"/>
      <c r="I231" s="9"/>
      <c r="J231" s="9"/>
      <c r="K231" s="9"/>
      <c r="L231" s="9"/>
      <c r="M231" s="74">
        <f t="shared" ref="M231:M247" si="9">H231*C231+I231*D231+J231*E231+K231*F231+L231*G231</f>
        <v>0</v>
      </c>
      <c r="N231" s="71"/>
      <c r="O231" s="128" t="s">
        <v>358</v>
      </c>
    </row>
    <row r="232" spans="1:16" ht="57.75" customHeight="1" outlineLevel="1" x14ac:dyDescent="0.2">
      <c r="A232" s="16" t="s">
        <v>153</v>
      </c>
      <c r="B232" s="16" t="s">
        <v>292</v>
      </c>
      <c r="C232" s="13"/>
      <c r="D232" s="13">
        <v>75</v>
      </c>
      <c r="E232" s="13">
        <v>80</v>
      </c>
      <c r="F232" s="13">
        <v>85</v>
      </c>
      <c r="G232" s="13"/>
      <c r="H232" s="9"/>
      <c r="I232" s="9"/>
      <c r="J232" s="9"/>
      <c r="K232" s="9"/>
      <c r="L232" s="9"/>
      <c r="M232" s="74">
        <f t="shared" si="9"/>
        <v>0</v>
      </c>
      <c r="N232" s="71"/>
      <c r="O232" s="128"/>
    </row>
    <row r="233" spans="1:16" ht="57.75" customHeight="1" outlineLevel="1" x14ac:dyDescent="0.2">
      <c r="A233" s="16" t="s">
        <v>153</v>
      </c>
      <c r="B233" s="16" t="s">
        <v>155</v>
      </c>
      <c r="C233" s="13"/>
      <c r="D233" s="13">
        <v>75</v>
      </c>
      <c r="E233" s="13">
        <v>80</v>
      </c>
      <c r="F233" s="13">
        <v>85</v>
      </c>
      <c r="G233" s="13"/>
      <c r="H233" s="9"/>
      <c r="I233" s="9"/>
      <c r="J233" s="9"/>
      <c r="K233" s="9"/>
      <c r="L233" s="9"/>
      <c r="M233" s="74">
        <f>H233*C233+I233*D233+J233*E233+K233*F233+L233*G233</f>
        <v>0</v>
      </c>
      <c r="N233" s="71"/>
      <c r="O233" s="128"/>
    </row>
    <row r="234" spans="1:16" ht="57.75" customHeight="1" outlineLevel="1" x14ac:dyDescent="0.2">
      <c r="A234" s="16" t="s">
        <v>153</v>
      </c>
      <c r="B234" s="16" t="s">
        <v>156</v>
      </c>
      <c r="C234" s="13"/>
      <c r="D234" s="13">
        <v>75</v>
      </c>
      <c r="E234" s="13">
        <v>80</v>
      </c>
      <c r="F234" s="13">
        <v>85</v>
      </c>
      <c r="G234" s="13"/>
      <c r="H234" s="9"/>
      <c r="I234" s="9"/>
      <c r="J234" s="9"/>
      <c r="K234" s="9"/>
      <c r="L234" s="9"/>
      <c r="M234" s="74">
        <f t="shared" si="9"/>
        <v>0</v>
      </c>
      <c r="N234" s="71"/>
      <c r="O234" s="128"/>
    </row>
    <row r="235" spans="1:16" ht="57.75" customHeight="1" outlineLevel="1" x14ac:dyDescent="0.2">
      <c r="A235" s="16" t="s">
        <v>153</v>
      </c>
      <c r="B235" s="16" t="s">
        <v>157</v>
      </c>
      <c r="C235" s="13"/>
      <c r="D235" s="13">
        <v>75</v>
      </c>
      <c r="E235" s="13">
        <v>80</v>
      </c>
      <c r="F235" s="13">
        <v>85</v>
      </c>
      <c r="G235" s="13"/>
      <c r="H235" s="9"/>
      <c r="I235" s="9"/>
      <c r="J235" s="9"/>
      <c r="K235" s="9"/>
      <c r="L235" s="9"/>
      <c r="M235" s="74">
        <f t="shared" si="9"/>
        <v>0</v>
      </c>
      <c r="N235" s="71"/>
      <c r="O235" s="128"/>
    </row>
    <row r="236" spans="1:16" ht="57.75" customHeight="1" outlineLevel="1" x14ac:dyDescent="0.2">
      <c r="A236" s="16" t="s">
        <v>153</v>
      </c>
      <c r="B236" s="16" t="s">
        <v>158</v>
      </c>
      <c r="C236" s="13"/>
      <c r="D236" s="13">
        <v>75</v>
      </c>
      <c r="E236" s="13">
        <v>80</v>
      </c>
      <c r="F236" s="13">
        <v>85</v>
      </c>
      <c r="G236" s="13"/>
      <c r="H236" s="9"/>
      <c r="I236" s="9"/>
      <c r="J236" s="9"/>
      <c r="K236" s="9"/>
      <c r="L236" s="9"/>
      <c r="M236" s="74">
        <f t="shared" si="9"/>
        <v>0</v>
      </c>
      <c r="N236" s="71"/>
      <c r="O236" s="128"/>
    </row>
    <row r="237" spans="1:16" ht="57.75" customHeight="1" outlineLevel="1" x14ac:dyDescent="0.2">
      <c r="A237" s="16" t="s">
        <v>153</v>
      </c>
      <c r="B237" s="16" t="s">
        <v>159</v>
      </c>
      <c r="C237" s="13"/>
      <c r="D237" s="13">
        <v>75</v>
      </c>
      <c r="E237" s="13">
        <v>80</v>
      </c>
      <c r="F237" s="13">
        <v>85</v>
      </c>
      <c r="G237" s="13"/>
      <c r="H237" s="9"/>
      <c r="I237" s="9"/>
      <c r="J237" s="9"/>
      <c r="K237" s="9"/>
      <c r="L237" s="9"/>
      <c r="M237" s="74">
        <f t="shared" si="9"/>
        <v>0</v>
      </c>
      <c r="N237" s="71"/>
      <c r="O237" s="128"/>
    </row>
    <row r="238" spans="1:16" ht="57.75" customHeight="1" outlineLevel="1" x14ac:dyDescent="0.2">
      <c r="A238" s="16" t="s">
        <v>153</v>
      </c>
      <c r="B238" s="16" t="s">
        <v>160</v>
      </c>
      <c r="C238" s="13"/>
      <c r="D238" s="13">
        <v>75</v>
      </c>
      <c r="E238" s="13">
        <v>80</v>
      </c>
      <c r="F238" s="13">
        <v>85</v>
      </c>
      <c r="G238" s="13"/>
      <c r="H238" s="9"/>
      <c r="I238" s="9"/>
      <c r="J238" s="9"/>
      <c r="K238" s="9"/>
      <c r="L238" s="9"/>
      <c r="M238" s="74">
        <f t="shared" si="9"/>
        <v>0</v>
      </c>
      <c r="N238" s="82"/>
      <c r="O238" s="128"/>
      <c r="P238" s="44"/>
    </row>
    <row r="239" spans="1:16" ht="57.75" customHeight="1" outlineLevel="1" x14ac:dyDescent="0.2">
      <c r="A239" s="16" t="s">
        <v>153</v>
      </c>
      <c r="B239" s="16" t="s">
        <v>161</v>
      </c>
      <c r="C239" s="13"/>
      <c r="D239" s="13">
        <v>75</v>
      </c>
      <c r="E239" s="13">
        <v>80</v>
      </c>
      <c r="F239" s="13">
        <v>85</v>
      </c>
      <c r="G239" s="13"/>
      <c r="H239" s="9"/>
      <c r="I239" s="9"/>
      <c r="J239" s="9"/>
      <c r="K239" s="9"/>
      <c r="L239" s="9"/>
      <c r="M239" s="74">
        <f t="shared" si="9"/>
        <v>0</v>
      </c>
      <c r="N239" s="71"/>
      <c r="O239" s="128"/>
    </row>
    <row r="240" spans="1:16" ht="57.75" customHeight="1" outlineLevel="1" x14ac:dyDescent="0.2">
      <c r="A240" s="16" t="s">
        <v>153</v>
      </c>
      <c r="B240" s="16" t="s">
        <v>162</v>
      </c>
      <c r="C240" s="13"/>
      <c r="D240" s="13">
        <v>75</v>
      </c>
      <c r="E240" s="13">
        <v>80</v>
      </c>
      <c r="F240" s="13">
        <v>85</v>
      </c>
      <c r="G240" s="13"/>
      <c r="H240" s="9"/>
      <c r="I240" s="9"/>
      <c r="J240" s="9"/>
      <c r="K240" s="9"/>
      <c r="L240" s="9"/>
      <c r="M240" s="74">
        <f t="shared" si="9"/>
        <v>0</v>
      </c>
      <c r="N240" s="71"/>
      <c r="O240" s="128"/>
    </row>
    <row r="241" spans="1:17" ht="57.75" customHeight="1" outlineLevel="1" x14ac:dyDescent="0.2">
      <c r="A241" s="16" t="s">
        <v>153</v>
      </c>
      <c r="B241" s="16" t="s">
        <v>163</v>
      </c>
      <c r="C241" s="13"/>
      <c r="D241" s="13">
        <v>75</v>
      </c>
      <c r="E241" s="13">
        <v>80</v>
      </c>
      <c r="F241" s="13">
        <v>85</v>
      </c>
      <c r="G241" s="13"/>
      <c r="H241" s="9"/>
      <c r="I241" s="9"/>
      <c r="J241" s="9"/>
      <c r="K241" s="9"/>
      <c r="L241" s="9"/>
      <c r="M241" s="74">
        <f t="shared" si="9"/>
        <v>0</v>
      </c>
      <c r="N241" s="71"/>
      <c r="O241" s="128"/>
    </row>
    <row r="242" spans="1:17" ht="57.75" customHeight="1" outlineLevel="1" x14ac:dyDescent="0.2">
      <c r="A242" s="16" t="s">
        <v>153</v>
      </c>
      <c r="B242" s="16" t="s">
        <v>164</v>
      </c>
      <c r="C242" s="13"/>
      <c r="D242" s="13">
        <v>75</v>
      </c>
      <c r="E242" s="13">
        <v>80</v>
      </c>
      <c r="F242" s="13">
        <v>85</v>
      </c>
      <c r="G242" s="13"/>
      <c r="H242" s="9"/>
      <c r="I242" s="9"/>
      <c r="J242" s="9"/>
      <c r="K242" s="9"/>
      <c r="L242" s="9"/>
      <c r="M242" s="74">
        <f t="shared" si="9"/>
        <v>0</v>
      </c>
      <c r="N242" s="82"/>
      <c r="O242" s="128"/>
      <c r="P242" s="44"/>
    </row>
    <row r="243" spans="1:17" ht="57.75" customHeight="1" outlineLevel="1" x14ac:dyDescent="0.2">
      <c r="A243" s="16" t="s">
        <v>153</v>
      </c>
      <c r="B243" s="16" t="s">
        <v>165</v>
      </c>
      <c r="C243" s="13"/>
      <c r="D243" s="13">
        <v>75</v>
      </c>
      <c r="E243" s="13">
        <v>80</v>
      </c>
      <c r="F243" s="13">
        <v>85</v>
      </c>
      <c r="G243" s="13"/>
      <c r="H243" s="9"/>
      <c r="I243" s="9"/>
      <c r="J243" s="9"/>
      <c r="K243" s="9"/>
      <c r="L243" s="9"/>
      <c r="M243" s="74">
        <f t="shared" si="9"/>
        <v>0</v>
      </c>
      <c r="N243" s="71"/>
      <c r="O243" s="128"/>
    </row>
    <row r="244" spans="1:17" ht="57.75" customHeight="1" outlineLevel="1" x14ac:dyDescent="0.2">
      <c r="A244" s="16" t="s">
        <v>153</v>
      </c>
      <c r="B244" s="16" t="s">
        <v>166</v>
      </c>
      <c r="C244" s="13"/>
      <c r="D244" s="13">
        <v>75</v>
      </c>
      <c r="E244" s="13">
        <v>80</v>
      </c>
      <c r="F244" s="13">
        <v>85</v>
      </c>
      <c r="G244" s="13"/>
      <c r="H244" s="9"/>
      <c r="I244" s="9"/>
      <c r="J244" s="9"/>
      <c r="K244" s="9"/>
      <c r="L244" s="9"/>
      <c r="M244" s="74">
        <f t="shared" si="9"/>
        <v>0</v>
      </c>
      <c r="N244" s="71"/>
      <c r="O244" s="128"/>
    </row>
    <row r="245" spans="1:17" ht="57.75" customHeight="1" outlineLevel="1" x14ac:dyDescent="0.2">
      <c r="A245" s="16" t="s">
        <v>153</v>
      </c>
      <c r="B245" s="16" t="s">
        <v>268</v>
      </c>
      <c r="C245" s="13"/>
      <c r="D245" s="13">
        <v>75</v>
      </c>
      <c r="E245" s="13">
        <v>80</v>
      </c>
      <c r="F245" s="13">
        <v>85</v>
      </c>
      <c r="G245" s="13"/>
      <c r="H245" s="9"/>
      <c r="I245" s="9"/>
      <c r="J245" s="9"/>
      <c r="K245" s="9"/>
      <c r="L245" s="9"/>
      <c r="M245" s="74">
        <f t="shared" si="9"/>
        <v>0</v>
      </c>
      <c r="N245" s="71"/>
      <c r="O245" s="128"/>
    </row>
    <row r="246" spans="1:17" ht="57.75" customHeight="1" outlineLevel="1" x14ac:dyDescent="0.2">
      <c r="A246" s="16" t="s">
        <v>153</v>
      </c>
      <c r="B246" s="16" t="s">
        <v>269</v>
      </c>
      <c r="C246" s="13"/>
      <c r="D246" s="13">
        <v>75</v>
      </c>
      <c r="E246" s="13">
        <v>80</v>
      </c>
      <c r="F246" s="13">
        <v>85</v>
      </c>
      <c r="G246" s="13"/>
      <c r="H246" s="9"/>
      <c r="I246" s="9"/>
      <c r="J246" s="9"/>
      <c r="K246" s="9"/>
      <c r="L246" s="9"/>
      <c r="M246" s="74">
        <f t="shared" si="9"/>
        <v>0</v>
      </c>
      <c r="N246" s="82"/>
      <c r="O246" s="128"/>
      <c r="P246" s="44"/>
    </row>
    <row r="247" spans="1:17" ht="57.75" customHeight="1" outlineLevel="1" x14ac:dyDescent="0.25">
      <c r="A247" s="16" t="s">
        <v>153</v>
      </c>
      <c r="B247" s="16" t="s">
        <v>167</v>
      </c>
      <c r="C247" s="13"/>
      <c r="D247" s="13">
        <v>75</v>
      </c>
      <c r="E247" s="13">
        <v>80</v>
      </c>
      <c r="F247" s="13">
        <v>85</v>
      </c>
      <c r="G247" s="13"/>
      <c r="H247" s="9"/>
      <c r="I247" s="9"/>
      <c r="J247" s="9"/>
      <c r="K247" s="9"/>
      <c r="L247" s="9"/>
      <c r="M247" s="74">
        <f t="shared" si="9"/>
        <v>0</v>
      </c>
      <c r="N247" s="71"/>
      <c r="O247" s="128"/>
      <c r="P247"/>
    </row>
    <row r="248" spans="1:17" s="3" customFormat="1" ht="20.25" customHeight="1" x14ac:dyDescent="0.2">
      <c r="A248" s="149" t="s">
        <v>168</v>
      </c>
      <c r="B248" s="149"/>
      <c r="C248" s="149"/>
      <c r="D248" s="149"/>
      <c r="E248" s="149"/>
      <c r="F248" s="35"/>
      <c r="G248" s="35"/>
      <c r="H248" s="35"/>
      <c r="I248" s="11"/>
      <c r="J248" s="11"/>
      <c r="K248" s="11"/>
      <c r="L248" s="11"/>
      <c r="M248" s="73"/>
      <c r="N248" s="41">
        <f>M249+M250+M251+M252+M253+M254+M255+M256+M257</f>
        <v>0</v>
      </c>
    </row>
    <row r="249" spans="1:17" ht="57.75" customHeight="1" outlineLevel="1" x14ac:dyDescent="0.2">
      <c r="A249" s="16" t="s">
        <v>168</v>
      </c>
      <c r="B249" s="16" t="s">
        <v>192</v>
      </c>
      <c r="C249" s="13"/>
      <c r="D249" s="13">
        <v>80</v>
      </c>
      <c r="E249" s="13">
        <v>85</v>
      </c>
      <c r="F249" s="13">
        <v>90</v>
      </c>
      <c r="G249" s="13"/>
      <c r="H249" s="9"/>
      <c r="I249" s="9"/>
      <c r="J249" s="9"/>
      <c r="K249" s="9"/>
      <c r="L249" s="9"/>
      <c r="M249" s="74">
        <f t="shared" ref="M249:M257" si="10">H249*C249+I249*D249+J249*E249+K249*F249+L249*G249</f>
        <v>0</v>
      </c>
      <c r="N249" s="82"/>
      <c r="O249" s="44"/>
      <c r="P249" s="44"/>
      <c r="Q249" s="6"/>
    </row>
    <row r="250" spans="1:17" ht="57.75" customHeight="1" outlineLevel="1" x14ac:dyDescent="0.2">
      <c r="A250" s="16" t="s">
        <v>168</v>
      </c>
      <c r="B250" s="16" t="s">
        <v>216</v>
      </c>
      <c r="C250" s="13"/>
      <c r="D250" s="13">
        <v>80</v>
      </c>
      <c r="E250" s="13">
        <v>85</v>
      </c>
      <c r="F250" s="13">
        <v>90</v>
      </c>
      <c r="G250" s="13"/>
      <c r="H250" s="9"/>
      <c r="I250" s="9"/>
      <c r="J250" s="9"/>
      <c r="K250" s="9"/>
      <c r="L250" s="9"/>
      <c r="M250" s="74">
        <f t="shared" si="10"/>
        <v>0</v>
      </c>
      <c r="N250" s="82"/>
      <c r="O250" s="44"/>
      <c r="P250" s="44"/>
      <c r="Q250" s="6"/>
    </row>
    <row r="251" spans="1:17" ht="57.75" customHeight="1" outlineLevel="1" x14ac:dyDescent="0.2">
      <c r="A251" s="16" t="s">
        <v>168</v>
      </c>
      <c r="B251" s="16" t="s">
        <v>232</v>
      </c>
      <c r="C251" s="13"/>
      <c r="D251" s="13">
        <v>80</v>
      </c>
      <c r="E251" s="13">
        <v>85</v>
      </c>
      <c r="F251" s="13">
        <v>90</v>
      </c>
      <c r="G251" s="13"/>
      <c r="H251" s="9"/>
      <c r="I251" s="9"/>
      <c r="J251" s="9"/>
      <c r="K251" s="9"/>
      <c r="L251" s="9"/>
      <c r="M251" s="74">
        <f t="shared" si="10"/>
        <v>0</v>
      </c>
      <c r="N251" s="82"/>
      <c r="O251" s="44"/>
      <c r="P251" s="44"/>
    </row>
    <row r="252" spans="1:17" ht="57.75" customHeight="1" outlineLevel="1" x14ac:dyDescent="0.2">
      <c r="A252" s="16" t="s">
        <v>168</v>
      </c>
      <c r="B252" s="16" t="s">
        <v>277</v>
      </c>
      <c r="C252" s="13"/>
      <c r="D252" s="13">
        <v>80</v>
      </c>
      <c r="E252" s="13">
        <v>85</v>
      </c>
      <c r="F252" s="13">
        <v>90</v>
      </c>
      <c r="G252" s="13"/>
      <c r="H252" s="9"/>
      <c r="I252" s="9"/>
      <c r="J252" s="9"/>
      <c r="K252" s="9"/>
      <c r="L252" s="9"/>
      <c r="M252" s="74">
        <f t="shared" si="10"/>
        <v>0</v>
      </c>
      <c r="N252" s="82"/>
      <c r="O252" s="44"/>
      <c r="P252" s="44"/>
      <c r="Q252" s="6"/>
    </row>
    <row r="253" spans="1:17" ht="57.75" customHeight="1" outlineLevel="1" x14ac:dyDescent="0.2">
      <c r="A253" s="16" t="s">
        <v>168</v>
      </c>
      <c r="B253" s="16" t="s">
        <v>278</v>
      </c>
      <c r="C253" s="13"/>
      <c r="D253" s="13">
        <v>80</v>
      </c>
      <c r="E253" s="13">
        <v>85</v>
      </c>
      <c r="F253" s="13">
        <v>90</v>
      </c>
      <c r="G253" s="13"/>
      <c r="H253" s="9"/>
      <c r="I253" s="9"/>
      <c r="J253" s="9"/>
      <c r="K253" s="9"/>
      <c r="L253" s="9"/>
      <c r="M253" s="74">
        <f t="shared" si="10"/>
        <v>0</v>
      </c>
      <c r="N253" s="82"/>
      <c r="O253" s="44"/>
      <c r="P253" s="44"/>
    </row>
    <row r="254" spans="1:17" ht="57.75" customHeight="1" outlineLevel="1" x14ac:dyDescent="0.2">
      <c r="A254" s="16" t="s">
        <v>168</v>
      </c>
      <c r="B254" s="16" t="s">
        <v>237</v>
      </c>
      <c r="C254" s="13"/>
      <c r="D254" s="13">
        <v>80</v>
      </c>
      <c r="E254" s="13">
        <v>85</v>
      </c>
      <c r="F254" s="13">
        <v>90</v>
      </c>
      <c r="G254" s="13"/>
      <c r="H254" s="9"/>
      <c r="I254" s="9"/>
      <c r="J254" s="9"/>
      <c r="K254" s="9"/>
      <c r="L254" s="9"/>
      <c r="M254" s="74">
        <f t="shared" si="10"/>
        <v>0</v>
      </c>
      <c r="N254" s="82"/>
      <c r="O254" s="44"/>
      <c r="P254" s="44"/>
      <c r="Q254" s="6"/>
    </row>
    <row r="255" spans="1:17" ht="57.75" customHeight="1" outlineLevel="1" x14ac:dyDescent="0.2">
      <c r="A255" s="16" t="s">
        <v>168</v>
      </c>
      <c r="B255" s="62" t="s">
        <v>280</v>
      </c>
      <c r="C255" s="13"/>
      <c r="D255" s="13">
        <v>80</v>
      </c>
      <c r="E255" s="13">
        <v>85</v>
      </c>
      <c r="F255" s="13">
        <v>90</v>
      </c>
      <c r="G255" s="13"/>
      <c r="H255" s="9"/>
      <c r="I255" s="9"/>
      <c r="J255" s="9"/>
      <c r="K255" s="9"/>
      <c r="L255" s="9"/>
      <c r="M255" s="74">
        <f t="shared" si="10"/>
        <v>0</v>
      </c>
      <c r="N255" s="82"/>
      <c r="O255" s="44"/>
      <c r="P255" s="44"/>
      <c r="Q255" s="45"/>
    </row>
    <row r="256" spans="1:17" ht="57.75" customHeight="1" outlineLevel="1" x14ac:dyDescent="0.2">
      <c r="A256" s="16" t="s">
        <v>168</v>
      </c>
      <c r="B256" s="63" t="s">
        <v>281</v>
      </c>
      <c r="C256" s="13"/>
      <c r="D256" s="13">
        <v>80</v>
      </c>
      <c r="E256" s="13">
        <v>85</v>
      </c>
      <c r="F256" s="13">
        <v>90</v>
      </c>
      <c r="G256" s="13"/>
      <c r="H256" s="9"/>
      <c r="I256" s="9"/>
      <c r="J256" s="9"/>
      <c r="K256" s="9"/>
      <c r="L256" s="9"/>
      <c r="M256" s="74">
        <f t="shared" si="10"/>
        <v>0</v>
      </c>
      <c r="N256" s="82"/>
      <c r="O256" s="44"/>
      <c r="P256" s="44"/>
      <c r="Q256" s="6"/>
    </row>
    <row r="257" spans="1:17" ht="57.75" customHeight="1" outlineLevel="1" x14ac:dyDescent="0.2">
      <c r="A257" s="16" t="s">
        <v>168</v>
      </c>
      <c r="B257" s="61" t="s">
        <v>279</v>
      </c>
      <c r="C257" s="13"/>
      <c r="D257" s="13">
        <v>80</v>
      </c>
      <c r="E257" s="13">
        <v>85</v>
      </c>
      <c r="F257" s="13">
        <v>90</v>
      </c>
      <c r="G257" s="13"/>
      <c r="H257" s="9"/>
      <c r="I257" s="9"/>
      <c r="J257" s="9"/>
      <c r="K257" s="9"/>
      <c r="L257" s="9"/>
      <c r="M257" s="74">
        <f t="shared" si="10"/>
        <v>0</v>
      </c>
      <c r="N257" s="82"/>
      <c r="O257" s="44"/>
      <c r="P257" s="44"/>
      <c r="Q257" s="6"/>
    </row>
    <row r="258" spans="1:17" s="3" customFormat="1" ht="21.75" customHeight="1" x14ac:dyDescent="0.2">
      <c r="A258" s="149" t="s">
        <v>169</v>
      </c>
      <c r="B258" s="149"/>
      <c r="C258" s="149"/>
      <c r="D258" s="149"/>
      <c r="E258" s="149"/>
      <c r="F258" s="35"/>
      <c r="G258" s="35"/>
      <c r="H258" s="35"/>
      <c r="I258" s="11"/>
      <c r="J258" s="11"/>
      <c r="K258" s="11"/>
      <c r="L258" s="11"/>
      <c r="M258" s="73"/>
      <c r="N258" s="41">
        <f>M260+M259</f>
        <v>0</v>
      </c>
    </row>
    <row r="259" spans="1:17" ht="57.75" customHeight="1" outlineLevel="1" x14ac:dyDescent="0.25">
      <c r="A259" s="16" t="s">
        <v>169</v>
      </c>
      <c r="B259" s="16" t="s">
        <v>170</v>
      </c>
      <c r="C259" s="13"/>
      <c r="D259" s="13">
        <v>75</v>
      </c>
      <c r="E259" s="13">
        <v>80</v>
      </c>
      <c r="F259" s="13">
        <v>85</v>
      </c>
      <c r="G259" s="13"/>
      <c r="H259" s="9"/>
      <c r="I259" s="9"/>
      <c r="J259" s="9"/>
      <c r="K259" s="9"/>
      <c r="L259" s="9"/>
      <c r="M259" s="74">
        <f>H259*C259+I259*D259+J259*E259+K259*F259+L259*G259</f>
        <v>0</v>
      </c>
      <c r="N259" s="86"/>
      <c r="O259" s="8"/>
      <c r="P259" s="8"/>
    </row>
    <row r="260" spans="1:17" ht="57.75" customHeight="1" outlineLevel="1" x14ac:dyDescent="0.25">
      <c r="A260" s="16" t="s">
        <v>169</v>
      </c>
      <c r="B260" s="16" t="s">
        <v>171</v>
      </c>
      <c r="C260" s="13"/>
      <c r="D260" s="13">
        <v>75</v>
      </c>
      <c r="E260" s="13">
        <v>80</v>
      </c>
      <c r="F260" s="13">
        <v>85</v>
      </c>
      <c r="G260" s="13"/>
      <c r="H260" s="9"/>
      <c r="I260" s="9"/>
      <c r="J260" s="9"/>
      <c r="K260" s="9"/>
      <c r="L260" s="9"/>
      <c r="M260" s="74">
        <f>H260*C260+I260*D260+J260*E260+K260*F260+L260*G260</f>
        <v>0</v>
      </c>
      <c r="N260" s="86"/>
      <c r="O260" s="8" t="s">
        <v>358</v>
      </c>
      <c r="P260" s="8"/>
    </row>
    <row r="261" spans="1:17" s="3" customFormat="1" ht="21.75" customHeight="1" x14ac:dyDescent="0.2">
      <c r="A261" s="149" t="s">
        <v>172</v>
      </c>
      <c r="B261" s="149"/>
      <c r="C261" s="149"/>
      <c r="D261" s="149"/>
      <c r="E261" s="149"/>
      <c r="F261" s="35"/>
      <c r="G261" s="35"/>
      <c r="H261" s="35"/>
      <c r="I261" s="11"/>
      <c r="J261" s="11"/>
      <c r="K261" s="11"/>
      <c r="L261" s="11"/>
      <c r="M261" s="73"/>
      <c r="N261" s="41">
        <f>M262+M287+M288+M289+M290+M291+M292+M293+M294+M295+M296+M297+M298+M299+M300+M304+M301+M302+M303+M286+M283+M284+M285+M278+M279+M280+M281+M282+M277+M276+M275+M274+M271+M272+M273+M269+M270+M266+M267+M268+M263+M264+M265</f>
        <v>0</v>
      </c>
    </row>
    <row r="262" spans="1:17" ht="57.75" customHeight="1" outlineLevel="1" x14ac:dyDescent="0.2">
      <c r="A262" s="16" t="s">
        <v>172</v>
      </c>
      <c r="B262" s="16" t="s">
        <v>173</v>
      </c>
      <c r="C262" s="13"/>
      <c r="D262" s="13">
        <v>75</v>
      </c>
      <c r="E262" s="13">
        <v>80</v>
      </c>
      <c r="F262" s="13">
        <v>85</v>
      </c>
      <c r="G262" s="13"/>
      <c r="H262" s="9"/>
      <c r="I262" s="9"/>
      <c r="J262" s="9"/>
      <c r="K262" s="9"/>
      <c r="L262" s="9"/>
      <c r="M262" s="74">
        <f t="shared" ref="M262:M274" si="11">H262*C262+I262*D262+J262*E262+K262*F262+L262*G262</f>
        <v>0</v>
      </c>
      <c r="N262" s="71"/>
    </row>
    <row r="263" spans="1:17" ht="57.75" customHeight="1" outlineLevel="1" x14ac:dyDescent="0.2">
      <c r="A263" s="16" t="s">
        <v>172</v>
      </c>
      <c r="B263" s="16" t="s">
        <v>366</v>
      </c>
      <c r="C263" s="13"/>
      <c r="D263" s="13">
        <v>75</v>
      </c>
      <c r="E263" s="13">
        <v>80</v>
      </c>
      <c r="F263" s="13">
        <v>85</v>
      </c>
      <c r="G263" s="13"/>
      <c r="H263" s="9"/>
      <c r="I263" s="9"/>
      <c r="J263" s="9"/>
      <c r="K263" s="9"/>
      <c r="L263" s="9"/>
      <c r="M263" s="74">
        <f t="shared" si="11"/>
        <v>0</v>
      </c>
      <c r="N263" s="71"/>
    </row>
    <row r="264" spans="1:17" ht="57.75" customHeight="1" outlineLevel="1" x14ac:dyDescent="0.2">
      <c r="A264" s="16" t="s">
        <v>172</v>
      </c>
      <c r="B264" s="16" t="s">
        <v>367</v>
      </c>
      <c r="C264" s="13"/>
      <c r="D264" s="13">
        <v>75</v>
      </c>
      <c r="E264" s="13">
        <v>80</v>
      </c>
      <c r="F264" s="13">
        <v>85</v>
      </c>
      <c r="G264" s="13"/>
      <c r="H264" s="9"/>
      <c r="I264" s="9"/>
      <c r="J264" s="9"/>
      <c r="K264" s="9"/>
      <c r="L264" s="9"/>
      <c r="M264" s="74">
        <f t="shared" si="11"/>
        <v>0</v>
      </c>
      <c r="N264" s="71"/>
    </row>
    <row r="265" spans="1:17" ht="57.75" customHeight="1" outlineLevel="1" x14ac:dyDescent="0.2">
      <c r="A265" s="16" t="s">
        <v>172</v>
      </c>
      <c r="B265" s="16" t="s">
        <v>368</v>
      </c>
      <c r="C265" s="13"/>
      <c r="D265" s="13">
        <v>75</v>
      </c>
      <c r="E265" s="13">
        <v>80</v>
      </c>
      <c r="F265" s="13">
        <v>85</v>
      </c>
      <c r="G265" s="13"/>
      <c r="H265" s="9"/>
      <c r="I265" s="9"/>
      <c r="J265" s="9"/>
      <c r="K265" s="9"/>
      <c r="L265" s="9"/>
      <c r="M265" s="74">
        <f t="shared" si="11"/>
        <v>0</v>
      </c>
      <c r="N265" s="71"/>
    </row>
    <row r="266" spans="1:17" ht="57.75" customHeight="1" outlineLevel="1" x14ac:dyDescent="0.2">
      <c r="A266" s="16" t="s">
        <v>172</v>
      </c>
      <c r="B266" s="16" t="s">
        <v>362</v>
      </c>
      <c r="C266" s="13"/>
      <c r="D266" s="13">
        <v>75</v>
      </c>
      <c r="E266" s="13">
        <v>80</v>
      </c>
      <c r="F266" s="13">
        <v>85</v>
      </c>
      <c r="G266" s="13"/>
      <c r="H266" s="9"/>
      <c r="I266" s="9"/>
      <c r="J266" s="9"/>
      <c r="K266" s="9"/>
      <c r="L266" s="9"/>
      <c r="M266" s="74">
        <f t="shared" si="11"/>
        <v>0</v>
      </c>
      <c r="N266" s="71"/>
    </row>
    <row r="267" spans="1:17" ht="57.75" customHeight="1" outlineLevel="1" x14ac:dyDescent="0.2">
      <c r="A267" s="16" t="s">
        <v>172</v>
      </c>
      <c r="B267" s="16" t="s">
        <v>363</v>
      </c>
      <c r="C267" s="13"/>
      <c r="D267" s="13">
        <v>75</v>
      </c>
      <c r="E267" s="13">
        <v>80</v>
      </c>
      <c r="F267" s="13">
        <v>85</v>
      </c>
      <c r="G267" s="13"/>
      <c r="H267" s="9"/>
      <c r="I267" s="9"/>
      <c r="J267" s="9"/>
      <c r="K267" s="9"/>
      <c r="L267" s="9"/>
      <c r="M267" s="74">
        <f t="shared" si="11"/>
        <v>0</v>
      </c>
      <c r="N267" s="71"/>
    </row>
    <row r="268" spans="1:17" ht="57.75" customHeight="1" outlineLevel="1" x14ac:dyDescent="0.2">
      <c r="A268" s="16" t="s">
        <v>172</v>
      </c>
      <c r="B268" s="16" t="s">
        <v>364</v>
      </c>
      <c r="C268" s="13"/>
      <c r="D268" s="13">
        <v>75</v>
      </c>
      <c r="E268" s="13">
        <v>80</v>
      </c>
      <c r="F268" s="13">
        <v>85</v>
      </c>
      <c r="G268" s="13"/>
      <c r="H268" s="9"/>
      <c r="I268" s="9"/>
      <c r="J268" s="9"/>
      <c r="K268" s="9"/>
      <c r="L268" s="9"/>
      <c r="M268" s="74">
        <f t="shared" si="11"/>
        <v>0</v>
      </c>
      <c r="N268" s="71"/>
    </row>
    <row r="269" spans="1:17" ht="57.75" customHeight="1" outlineLevel="1" x14ac:dyDescent="0.2">
      <c r="A269" s="16" t="s">
        <v>172</v>
      </c>
      <c r="B269" s="16" t="s">
        <v>360</v>
      </c>
      <c r="C269" s="13"/>
      <c r="D269" s="13">
        <v>75</v>
      </c>
      <c r="E269" s="13">
        <v>80</v>
      </c>
      <c r="F269" s="13">
        <v>85</v>
      </c>
      <c r="G269" s="13"/>
      <c r="H269" s="9"/>
      <c r="I269" s="9"/>
      <c r="J269" s="9"/>
      <c r="K269" s="9"/>
      <c r="L269" s="9"/>
      <c r="M269" s="74">
        <f t="shared" si="11"/>
        <v>0</v>
      </c>
      <c r="N269" s="71"/>
    </row>
    <row r="270" spans="1:17" ht="57.75" customHeight="1" outlineLevel="1" x14ac:dyDescent="0.2">
      <c r="A270" s="16" t="s">
        <v>172</v>
      </c>
      <c r="B270" s="16" t="s">
        <v>361</v>
      </c>
      <c r="C270" s="13"/>
      <c r="D270" s="13">
        <v>75</v>
      </c>
      <c r="E270" s="13">
        <v>80</v>
      </c>
      <c r="F270" s="13">
        <v>85</v>
      </c>
      <c r="G270" s="13"/>
      <c r="H270" s="9"/>
      <c r="I270" s="9"/>
      <c r="J270" s="9"/>
      <c r="K270" s="9"/>
      <c r="L270" s="9"/>
      <c r="M270" s="74">
        <f t="shared" si="11"/>
        <v>0</v>
      </c>
      <c r="N270" s="71"/>
    </row>
    <row r="271" spans="1:17" ht="57.75" customHeight="1" outlineLevel="1" x14ac:dyDescent="0.2">
      <c r="A271" s="16" t="s">
        <v>172</v>
      </c>
      <c r="B271" s="16" t="s">
        <v>355</v>
      </c>
      <c r="C271" s="13"/>
      <c r="D271" s="13">
        <v>75</v>
      </c>
      <c r="E271" s="13">
        <v>80</v>
      </c>
      <c r="F271" s="13">
        <v>85</v>
      </c>
      <c r="G271" s="13"/>
      <c r="H271" s="9"/>
      <c r="I271" s="9"/>
      <c r="J271" s="9"/>
      <c r="K271" s="9"/>
      <c r="L271" s="9"/>
      <c r="M271" s="74">
        <f t="shared" si="11"/>
        <v>0</v>
      </c>
      <c r="N271" s="71"/>
    </row>
    <row r="272" spans="1:17" ht="57.75" customHeight="1" outlineLevel="1" x14ac:dyDescent="0.2">
      <c r="A272" s="16" t="s">
        <v>172</v>
      </c>
      <c r="B272" s="16" t="s">
        <v>356</v>
      </c>
      <c r="C272" s="13"/>
      <c r="D272" s="13">
        <v>75</v>
      </c>
      <c r="E272" s="13">
        <v>80</v>
      </c>
      <c r="F272" s="13">
        <v>85</v>
      </c>
      <c r="G272" s="13"/>
      <c r="H272" s="9"/>
      <c r="I272" s="9"/>
      <c r="J272" s="9"/>
      <c r="K272" s="9"/>
      <c r="L272" s="9"/>
      <c r="M272" s="74">
        <f t="shared" si="11"/>
        <v>0</v>
      </c>
      <c r="N272" s="71"/>
    </row>
    <row r="273" spans="1:16" ht="57.75" customHeight="1" outlineLevel="1" x14ac:dyDescent="0.2">
      <c r="A273" s="16" t="s">
        <v>172</v>
      </c>
      <c r="B273" s="16" t="s">
        <v>357</v>
      </c>
      <c r="C273" s="13"/>
      <c r="D273" s="13">
        <v>75</v>
      </c>
      <c r="E273" s="13">
        <v>80</v>
      </c>
      <c r="F273" s="13">
        <v>85</v>
      </c>
      <c r="G273" s="13"/>
      <c r="H273" s="9"/>
      <c r="I273" s="9"/>
      <c r="J273" s="9"/>
      <c r="K273" s="9"/>
      <c r="L273" s="9"/>
      <c r="M273" s="74">
        <f t="shared" si="11"/>
        <v>0</v>
      </c>
      <c r="N273" s="71"/>
    </row>
    <row r="274" spans="1:16" ht="57.75" customHeight="1" outlineLevel="1" x14ac:dyDescent="0.2">
      <c r="A274" s="16" t="s">
        <v>172</v>
      </c>
      <c r="B274" s="16" t="s">
        <v>334</v>
      </c>
      <c r="C274" s="13"/>
      <c r="D274" s="13">
        <v>75</v>
      </c>
      <c r="E274" s="13">
        <v>80</v>
      </c>
      <c r="F274" s="13">
        <v>85</v>
      </c>
      <c r="G274" s="13"/>
      <c r="H274" s="9"/>
      <c r="I274" s="9"/>
      <c r="J274" s="9"/>
      <c r="K274" s="9"/>
      <c r="L274" s="9"/>
      <c r="M274" s="74">
        <f t="shared" si="11"/>
        <v>0</v>
      </c>
      <c r="N274" s="71"/>
    </row>
    <row r="275" spans="1:16" ht="57.75" customHeight="1" outlineLevel="1" x14ac:dyDescent="0.2">
      <c r="A275" s="16" t="s">
        <v>172</v>
      </c>
      <c r="B275" s="16" t="s">
        <v>320</v>
      </c>
      <c r="C275" s="13"/>
      <c r="D275" s="13">
        <v>75</v>
      </c>
      <c r="E275" s="13">
        <v>80</v>
      </c>
      <c r="F275" s="13">
        <v>85</v>
      </c>
      <c r="G275" s="13"/>
      <c r="H275" s="9"/>
      <c r="I275" s="9"/>
      <c r="J275" s="9"/>
      <c r="K275" s="9"/>
      <c r="L275" s="9"/>
      <c r="M275" s="74">
        <f t="shared" ref="M275:M304" si="12">H275*C275+I275*D275+J275*E275+K275*F275+L275*G275</f>
        <v>0</v>
      </c>
      <c r="N275" s="71"/>
    </row>
    <row r="276" spans="1:16" ht="57.75" customHeight="1" outlineLevel="1" x14ac:dyDescent="0.2">
      <c r="A276" s="16" t="s">
        <v>172</v>
      </c>
      <c r="B276" s="16" t="s">
        <v>317</v>
      </c>
      <c r="C276" s="13"/>
      <c r="D276" s="13">
        <v>75</v>
      </c>
      <c r="E276" s="13">
        <v>80</v>
      </c>
      <c r="F276" s="13">
        <v>85</v>
      </c>
      <c r="G276" s="13"/>
      <c r="H276" s="9"/>
      <c r="I276" s="9"/>
      <c r="J276" s="9"/>
      <c r="K276" s="9"/>
      <c r="L276" s="9"/>
      <c r="M276" s="74">
        <f t="shared" si="12"/>
        <v>0</v>
      </c>
      <c r="N276" s="71"/>
    </row>
    <row r="277" spans="1:16" ht="57.75" customHeight="1" outlineLevel="1" x14ac:dyDescent="0.2">
      <c r="A277" s="16" t="s">
        <v>172</v>
      </c>
      <c r="B277" s="16" t="s">
        <v>90</v>
      </c>
      <c r="C277" s="13"/>
      <c r="D277" s="13">
        <v>75</v>
      </c>
      <c r="E277" s="13">
        <v>80</v>
      </c>
      <c r="F277" s="13">
        <v>85</v>
      </c>
      <c r="G277" s="13"/>
      <c r="H277" s="9"/>
      <c r="I277" s="9"/>
      <c r="J277" s="9"/>
      <c r="K277" s="9"/>
      <c r="L277" s="9"/>
      <c r="M277" s="74">
        <f t="shared" si="12"/>
        <v>0</v>
      </c>
      <c r="N277" s="71"/>
    </row>
    <row r="278" spans="1:16" ht="57.75" customHeight="1" outlineLevel="1" x14ac:dyDescent="0.2">
      <c r="A278" s="16" t="s">
        <v>172</v>
      </c>
      <c r="B278" s="16" t="s">
        <v>303</v>
      </c>
      <c r="C278" s="13"/>
      <c r="D278" s="13">
        <v>75</v>
      </c>
      <c r="E278" s="13">
        <v>80</v>
      </c>
      <c r="F278" s="13">
        <v>85</v>
      </c>
      <c r="G278" s="13"/>
      <c r="H278" s="9"/>
      <c r="I278" s="9"/>
      <c r="J278" s="9"/>
      <c r="K278" s="9"/>
      <c r="L278" s="9"/>
      <c r="M278" s="74">
        <f t="shared" si="12"/>
        <v>0</v>
      </c>
      <c r="N278" s="71"/>
    </row>
    <row r="279" spans="1:16" ht="57.75" customHeight="1" outlineLevel="1" x14ac:dyDescent="0.2">
      <c r="A279" s="16" t="s">
        <v>172</v>
      </c>
      <c r="B279" s="16" t="s">
        <v>299</v>
      </c>
      <c r="C279" s="13"/>
      <c r="D279" s="13">
        <v>75</v>
      </c>
      <c r="E279" s="13">
        <v>80</v>
      </c>
      <c r="F279" s="13">
        <v>85</v>
      </c>
      <c r="G279" s="13"/>
      <c r="H279" s="9"/>
      <c r="I279" s="9"/>
      <c r="J279" s="9"/>
      <c r="K279" s="9"/>
      <c r="L279" s="9"/>
      <c r="M279" s="74">
        <f t="shared" si="12"/>
        <v>0</v>
      </c>
      <c r="N279" s="71"/>
    </row>
    <row r="280" spans="1:16" ht="57.75" customHeight="1" outlineLevel="1" x14ac:dyDescent="0.2">
      <c r="A280" s="16" t="s">
        <v>172</v>
      </c>
      <c r="B280" s="16" t="s">
        <v>300</v>
      </c>
      <c r="C280" s="13"/>
      <c r="D280" s="13">
        <v>75</v>
      </c>
      <c r="E280" s="13">
        <v>80</v>
      </c>
      <c r="F280" s="13">
        <v>85</v>
      </c>
      <c r="G280" s="13"/>
      <c r="H280" s="9"/>
      <c r="I280" s="9"/>
      <c r="J280" s="9"/>
      <c r="K280" s="9"/>
      <c r="L280" s="9"/>
      <c r="M280" s="74">
        <f t="shared" si="12"/>
        <v>0</v>
      </c>
      <c r="N280" s="71"/>
    </row>
    <row r="281" spans="1:16" ht="57.75" customHeight="1" outlineLevel="1" x14ac:dyDescent="0.2">
      <c r="A281" s="16" t="s">
        <v>172</v>
      </c>
      <c r="B281" s="16" t="s">
        <v>301</v>
      </c>
      <c r="C281" s="13"/>
      <c r="D281" s="13">
        <v>75</v>
      </c>
      <c r="E281" s="13">
        <v>80</v>
      </c>
      <c r="F281" s="13">
        <v>85</v>
      </c>
      <c r="G281" s="13"/>
      <c r="H281" s="9"/>
      <c r="I281" s="9"/>
      <c r="J281" s="9"/>
      <c r="K281" s="9"/>
      <c r="L281" s="9"/>
      <c r="M281" s="74">
        <f t="shared" si="12"/>
        <v>0</v>
      </c>
      <c r="N281" s="71"/>
    </row>
    <row r="282" spans="1:16" ht="57.75" customHeight="1" outlineLevel="1" x14ac:dyDescent="0.2">
      <c r="A282" s="16" t="s">
        <v>172</v>
      </c>
      <c r="B282" s="16" t="s">
        <v>302</v>
      </c>
      <c r="C282" s="13"/>
      <c r="D282" s="13">
        <v>75</v>
      </c>
      <c r="E282" s="13">
        <v>80</v>
      </c>
      <c r="F282" s="13">
        <v>85</v>
      </c>
      <c r="G282" s="13"/>
      <c r="H282" s="9"/>
      <c r="I282" s="9"/>
      <c r="J282" s="9"/>
      <c r="K282" s="9"/>
      <c r="L282" s="9"/>
      <c r="M282" s="74">
        <f t="shared" si="12"/>
        <v>0</v>
      </c>
      <c r="N282" s="71"/>
    </row>
    <row r="283" spans="1:16" ht="57.75" customHeight="1" outlineLevel="1" x14ac:dyDescent="0.2">
      <c r="A283" s="16" t="s">
        <v>172</v>
      </c>
      <c r="B283" s="16" t="s">
        <v>293</v>
      </c>
      <c r="C283" s="13"/>
      <c r="D283" s="13">
        <v>75</v>
      </c>
      <c r="E283" s="13">
        <v>80</v>
      </c>
      <c r="F283" s="13">
        <v>85</v>
      </c>
      <c r="G283" s="13"/>
      <c r="H283" s="9"/>
      <c r="I283" s="9"/>
      <c r="J283" s="9"/>
      <c r="K283" s="9"/>
      <c r="L283" s="9"/>
      <c r="M283" s="74">
        <f t="shared" si="12"/>
        <v>0</v>
      </c>
      <c r="N283" s="71"/>
    </row>
    <row r="284" spans="1:16" ht="57.75" customHeight="1" outlineLevel="1" x14ac:dyDescent="0.2">
      <c r="A284" s="16" t="s">
        <v>172</v>
      </c>
      <c r="B284" s="16" t="s">
        <v>294</v>
      </c>
      <c r="C284" s="13"/>
      <c r="D284" s="13">
        <v>75</v>
      </c>
      <c r="E284" s="13">
        <v>80</v>
      </c>
      <c r="F284" s="13">
        <v>85</v>
      </c>
      <c r="G284" s="13"/>
      <c r="H284" s="9"/>
      <c r="I284" s="9"/>
      <c r="J284" s="9"/>
      <c r="K284" s="9"/>
      <c r="L284" s="9"/>
      <c r="M284" s="74">
        <f t="shared" si="12"/>
        <v>0</v>
      </c>
      <c r="N284" s="71"/>
    </row>
    <row r="285" spans="1:16" ht="57.75" customHeight="1" outlineLevel="1" x14ac:dyDescent="0.2">
      <c r="A285" s="16" t="s">
        <v>172</v>
      </c>
      <c r="B285" s="16" t="s">
        <v>295</v>
      </c>
      <c r="C285" s="13"/>
      <c r="D285" s="13">
        <v>75</v>
      </c>
      <c r="E285" s="13">
        <v>80</v>
      </c>
      <c r="F285" s="13">
        <v>85</v>
      </c>
      <c r="G285" s="13"/>
      <c r="H285" s="9"/>
      <c r="I285" s="9"/>
      <c r="J285" s="9"/>
      <c r="K285" s="9"/>
      <c r="L285" s="9"/>
      <c r="M285" s="74">
        <f t="shared" si="12"/>
        <v>0</v>
      </c>
      <c r="N285" s="71"/>
    </row>
    <row r="286" spans="1:16" ht="57.75" customHeight="1" outlineLevel="1" x14ac:dyDescent="0.2">
      <c r="A286" s="16" t="s">
        <v>172</v>
      </c>
      <c r="B286" s="16" t="s">
        <v>291</v>
      </c>
      <c r="C286" s="13"/>
      <c r="D286" s="13">
        <v>75</v>
      </c>
      <c r="E286" s="13">
        <v>80</v>
      </c>
      <c r="F286" s="13">
        <v>85</v>
      </c>
      <c r="G286" s="13"/>
      <c r="H286" s="9"/>
      <c r="I286" s="9"/>
      <c r="J286" s="9"/>
      <c r="K286" s="9"/>
      <c r="L286" s="9"/>
      <c r="M286" s="74">
        <f t="shared" si="12"/>
        <v>0</v>
      </c>
      <c r="N286" s="71"/>
    </row>
    <row r="287" spans="1:16" ht="57.75" customHeight="1" outlineLevel="1" x14ac:dyDescent="0.2">
      <c r="A287" s="16" t="s">
        <v>172</v>
      </c>
      <c r="B287" s="16" t="s">
        <v>233</v>
      </c>
      <c r="C287" s="13"/>
      <c r="D287" s="13">
        <v>75</v>
      </c>
      <c r="E287" s="13">
        <v>80</v>
      </c>
      <c r="F287" s="13">
        <v>85</v>
      </c>
      <c r="G287" s="13"/>
      <c r="H287" s="9"/>
      <c r="I287" s="9"/>
      <c r="J287" s="9"/>
      <c r="K287" s="9"/>
      <c r="L287" s="9"/>
      <c r="M287" s="74">
        <f t="shared" si="12"/>
        <v>0</v>
      </c>
      <c r="N287" s="82"/>
      <c r="O287" s="44"/>
      <c r="P287" s="44"/>
    </row>
    <row r="288" spans="1:16" ht="57.75" customHeight="1" outlineLevel="1" x14ac:dyDescent="0.2">
      <c r="A288" s="16" t="s">
        <v>172</v>
      </c>
      <c r="B288" s="16" t="s">
        <v>236</v>
      </c>
      <c r="C288" s="13"/>
      <c r="D288" s="13">
        <v>75</v>
      </c>
      <c r="E288" s="13">
        <v>80</v>
      </c>
      <c r="F288" s="13">
        <v>85</v>
      </c>
      <c r="G288" s="13"/>
      <c r="H288" s="9"/>
      <c r="I288" s="9"/>
      <c r="J288" s="9"/>
      <c r="K288" s="9"/>
      <c r="L288" s="9"/>
      <c r="M288" s="74">
        <f t="shared" si="12"/>
        <v>0</v>
      </c>
      <c r="N288" s="82"/>
      <c r="O288" s="44"/>
      <c r="P288" s="44"/>
    </row>
    <row r="289" spans="1:16" ht="57.75" customHeight="1" outlineLevel="1" x14ac:dyDescent="0.25">
      <c r="A289" s="16" t="s">
        <v>172</v>
      </c>
      <c r="B289" s="16" t="s">
        <v>234</v>
      </c>
      <c r="C289" s="13"/>
      <c r="D289" s="13">
        <v>75</v>
      </c>
      <c r="E289" s="13">
        <v>80</v>
      </c>
      <c r="F289" s="13">
        <v>85</v>
      </c>
      <c r="G289" s="13"/>
      <c r="H289" s="9"/>
      <c r="I289" s="9"/>
      <c r="J289" s="9"/>
      <c r="K289" s="9"/>
      <c r="L289" s="9"/>
      <c r="M289" s="74">
        <f t="shared" si="12"/>
        <v>0</v>
      </c>
      <c r="N289" s="84"/>
    </row>
    <row r="290" spans="1:16" ht="57.75" customHeight="1" outlineLevel="1" x14ac:dyDescent="0.2">
      <c r="A290" s="16" t="s">
        <v>172</v>
      </c>
      <c r="B290" s="16" t="s">
        <v>174</v>
      </c>
      <c r="C290" s="13"/>
      <c r="D290" s="13">
        <v>75</v>
      </c>
      <c r="E290" s="13">
        <v>80</v>
      </c>
      <c r="F290" s="13">
        <v>85</v>
      </c>
      <c r="G290" s="13"/>
      <c r="H290" s="9"/>
      <c r="I290" s="9"/>
      <c r="J290" s="9"/>
      <c r="K290" s="9"/>
      <c r="L290" s="9"/>
      <c r="M290" s="74">
        <f t="shared" si="12"/>
        <v>0</v>
      </c>
      <c r="N290" s="71"/>
    </row>
    <row r="291" spans="1:16" ht="57.75" customHeight="1" outlineLevel="1" x14ac:dyDescent="0.2">
      <c r="A291" s="16" t="s">
        <v>172</v>
      </c>
      <c r="B291" s="16" t="s">
        <v>175</v>
      </c>
      <c r="C291" s="13"/>
      <c r="D291" s="13">
        <v>75</v>
      </c>
      <c r="E291" s="13">
        <v>80</v>
      </c>
      <c r="F291" s="13">
        <v>85</v>
      </c>
      <c r="G291" s="13"/>
      <c r="H291" s="9"/>
      <c r="I291" s="9"/>
      <c r="J291" s="9"/>
      <c r="K291" s="9"/>
      <c r="L291" s="9"/>
      <c r="M291" s="74">
        <f t="shared" si="12"/>
        <v>0</v>
      </c>
      <c r="N291" s="71"/>
    </row>
    <row r="292" spans="1:16" ht="57.75" customHeight="1" outlineLevel="1" x14ac:dyDescent="0.2">
      <c r="A292" s="16" t="s">
        <v>172</v>
      </c>
      <c r="B292" s="16" t="s">
        <v>218</v>
      </c>
      <c r="C292" s="13"/>
      <c r="D292" s="13">
        <v>75</v>
      </c>
      <c r="E292" s="13">
        <v>80</v>
      </c>
      <c r="F292" s="13">
        <v>85</v>
      </c>
      <c r="G292" s="13"/>
      <c r="H292" s="9"/>
      <c r="I292" s="9"/>
      <c r="J292" s="9"/>
      <c r="K292" s="9"/>
      <c r="L292" s="9"/>
      <c r="M292" s="74">
        <f t="shared" si="12"/>
        <v>0</v>
      </c>
      <c r="N292" s="71"/>
    </row>
    <row r="293" spans="1:16" ht="57.75" customHeight="1" outlineLevel="1" x14ac:dyDescent="0.25">
      <c r="A293" s="16" t="s">
        <v>172</v>
      </c>
      <c r="B293" s="16" t="s">
        <v>176</v>
      </c>
      <c r="C293" s="13"/>
      <c r="D293" s="13">
        <v>75</v>
      </c>
      <c r="E293" s="13">
        <v>80</v>
      </c>
      <c r="F293" s="13">
        <v>85</v>
      </c>
      <c r="G293" s="13"/>
      <c r="H293" s="9"/>
      <c r="I293" s="9"/>
      <c r="J293" s="9"/>
      <c r="K293" s="9"/>
      <c r="L293" s="9"/>
      <c r="M293" s="74">
        <f t="shared" si="12"/>
        <v>0</v>
      </c>
      <c r="N293" s="71"/>
      <c r="P293"/>
    </row>
    <row r="294" spans="1:16" ht="57.75" customHeight="1" outlineLevel="1" x14ac:dyDescent="0.25">
      <c r="A294" s="16" t="s">
        <v>172</v>
      </c>
      <c r="B294" s="16" t="s">
        <v>235</v>
      </c>
      <c r="C294" s="13"/>
      <c r="D294" s="13">
        <v>75</v>
      </c>
      <c r="E294" s="13">
        <v>80</v>
      </c>
      <c r="F294" s="13">
        <v>85</v>
      </c>
      <c r="G294" s="13"/>
      <c r="H294" s="9"/>
      <c r="I294" s="9"/>
      <c r="J294" s="9"/>
      <c r="K294" s="9"/>
      <c r="L294" s="9"/>
      <c r="M294" s="74">
        <f t="shared" si="12"/>
        <v>0</v>
      </c>
      <c r="N294" s="71"/>
      <c r="P294"/>
    </row>
    <row r="295" spans="1:16" ht="57.75" customHeight="1" outlineLevel="1" x14ac:dyDescent="0.25">
      <c r="A295" s="16" t="s">
        <v>172</v>
      </c>
      <c r="B295" s="16" t="s">
        <v>242</v>
      </c>
      <c r="C295" s="13"/>
      <c r="D295" s="13">
        <v>75</v>
      </c>
      <c r="E295" s="13">
        <v>80</v>
      </c>
      <c r="F295" s="13">
        <v>85</v>
      </c>
      <c r="G295" s="13"/>
      <c r="H295" s="9"/>
      <c r="I295" s="9"/>
      <c r="J295" s="9"/>
      <c r="K295" s="9"/>
      <c r="L295" s="9"/>
      <c r="M295" s="74">
        <f t="shared" si="12"/>
        <v>0</v>
      </c>
      <c r="N295" s="71"/>
      <c r="P295"/>
    </row>
    <row r="296" spans="1:16" ht="57.75" customHeight="1" outlineLevel="1" x14ac:dyDescent="0.25">
      <c r="A296" s="16" t="s">
        <v>172</v>
      </c>
      <c r="B296" s="16" t="s">
        <v>243</v>
      </c>
      <c r="C296" s="13"/>
      <c r="D296" s="13">
        <v>75</v>
      </c>
      <c r="E296" s="13">
        <v>80</v>
      </c>
      <c r="F296" s="13">
        <v>85</v>
      </c>
      <c r="G296" s="13"/>
      <c r="H296" s="9"/>
      <c r="I296" s="9"/>
      <c r="J296" s="9"/>
      <c r="K296" s="9"/>
      <c r="L296" s="9"/>
      <c r="M296" s="74">
        <f t="shared" si="12"/>
        <v>0</v>
      </c>
      <c r="N296" s="71"/>
      <c r="P296"/>
    </row>
    <row r="297" spans="1:16" ht="57.75" customHeight="1" outlineLevel="1" x14ac:dyDescent="0.25">
      <c r="A297" s="16" t="s">
        <v>172</v>
      </c>
      <c r="B297" s="16" t="s">
        <v>244</v>
      </c>
      <c r="C297" s="13"/>
      <c r="D297" s="13">
        <v>75</v>
      </c>
      <c r="E297" s="13">
        <v>80</v>
      </c>
      <c r="F297" s="13">
        <v>85</v>
      </c>
      <c r="G297" s="13"/>
      <c r="H297" s="9"/>
      <c r="I297" s="9"/>
      <c r="J297" s="9"/>
      <c r="K297" s="9"/>
      <c r="L297" s="9"/>
      <c r="M297" s="74">
        <f t="shared" si="12"/>
        <v>0</v>
      </c>
      <c r="N297" s="71"/>
      <c r="P297"/>
    </row>
    <row r="298" spans="1:16" ht="57.75" customHeight="1" outlineLevel="1" x14ac:dyDescent="0.25">
      <c r="A298" s="16" t="s">
        <v>172</v>
      </c>
      <c r="B298" s="16" t="s">
        <v>246</v>
      </c>
      <c r="C298" s="13"/>
      <c r="D298" s="13">
        <v>75</v>
      </c>
      <c r="E298" s="13">
        <v>80</v>
      </c>
      <c r="F298" s="13">
        <v>85</v>
      </c>
      <c r="G298" s="13"/>
      <c r="H298" s="9"/>
      <c r="I298" s="9"/>
      <c r="J298" s="9"/>
      <c r="K298" s="9"/>
      <c r="L298" s="9"/>
      <c r="M298" s="74">
        <f t="shared" si="12"/>
        <v>0</v>
      </c>
      <c r="N298" s="71"/>
      <c r="P298"/>
    </row>
    <row r="299" spans="1:16" ht="57.75" customHeight="1" outlineLevel="1" x14ac:dyDescent="0.25">
      <c r="A299" s="16" t="s">
        <v>172</v>
      </c>
      <c r="B299" s="16" t="s">
        <v>247</v>
      </c>
      <c r="C299" s="13"/>
      <c r="D299" s="13">
        <v>75</v>
      </c>
      <c r="E299" s="13">
        <v>80</v>
      </c>
      <c r="F299" s="13">
        <v>85</v>
      </c>
      <c r="G299" s="13"/>
      <c r="H299" s="9"/>
      <c r="I299" s="9"/>
      <c r="J299" s="9"/>
      <c r="K299" s="9"/>
      <c r="L299" s="9"/>
      <c r="M299" s="74">
        <f t="shared" si="12"/>
        <v>0</v>
      </c>
      <c r="N299" s="71"/>
      <c r="P299"/>
    </row>
    <row r="300" spans="1:16" ht="57.75" customHeight="1" outlineLevel="1" x14ac:dyDescent="0.25">
      <c r="A300" s="16" t="s">
        <v>172</v>
      </c>
      <c r="B300" s="16" t="s">
        <v>248</v>
      </c>
      <c r="C300" s="13"/>
      <c r="D300" s="13">
        <v>75</v>
      </c>
      <c r="E300" s="13">
        <v>80</v>
      </c>
      <c r="F300" s="13">
        <v>85</v>
      </c>
      <c r="G300" s="13"/>
      <c r="H300" s="9"/>
      <c r="I300" s="9"/>
      <c r="J300" s="9"/>
      <c r="K300" s="9"/>
      <c r="L300" s="9"/>
      <c r="M300" s="74">
        <f t="shared" si="12"/>
        <v>0</v>
      </c>
      <c r="N300" s="71"/>
      <c r="P300"/>
    </row>
    <row r="301" spans="1:16" ht="57.75" customHeight="1" outlineLevel="1" x14ac:dyDescent="0.25">
      <c r="A301" s="16" t="s">
        <v>172</v>
      </c>
      <c r="B301" s="16" t="s">
        <v>266</v>
      </c>
      <c r="C301" s="13"/>
      <c r="D301" s="13">
        <v>75</v>
      </c>
      <c r="E301" s="13">
        <v>80</v>
      </c>
      <c r="F301" s="13">
        <v>85</v>
      </c>
      <c r="G301" s="13"/>
      <c r="H301" s="9"/>
      <c r="I301" s="9"/>
      <c r="J301" s="9"/>
      <c r="K301" s="9"/>
      <c r="L301" s="9"/>
      <c r="M301" s="74">
        <f t="shared" si="12"/>
        <v>0</v>
      </c>
      <c r="N301" s="71"/>
      <c r="P301"/>
    </row>
    <row r="302" spans="1:16" ht="57.75" customHeight="1" outlineLevel="1" x14ac:dyDescent="0.25">
      <c r="A302" s="16" t="s">
        <v>172</v>
      </c>
      <c r="B302" s="16" t="s">
        <v>272</v>
      </c>
      <c r="C302" s="13"/>
      <c r="D302" s="13">
        <v>75</v>
      </c>
      <c r="E302" s="13">
        <v>80</v>
      </c>
      <c r="F302" s="13">
        <v>85</v>
      </c>
      <c r="G302" s="13"/>
      <c r="H302" s="9"/>
      <c r="I302" s="9"/>
      <c r="J302" s="9"/>
      <c r="K302" s="9"/>
      <c r="L302" s="9"/>
      <c r="M302" s="74">
        <f t="shared" si="12"/>
        <v>0</v>
      </c>
      <c r="N302" s="71"/>
      <c r="P302"/>
    </row>
    <row r="303" spans="1:16" ht="57.75" customHeight="1" outlineLevel="1" x14ac:dyDescent="0.25">
      <c r="A303" s="16" t="s">
        <v>172</v>
      </c>
      <c r="B303" s="16" t="s">
        <v>273</v>
      </c>
      <c r="C303" s="13"/>
      <c r="D303" s="13">
        <v>75</v>
      </c>
      <c r="E303" s="13">
        <v>80</v>
      </c>
      <c r="F303" s="13">
        <v>85</v>
      </c>
      <c r="G303" s="13"/>
      <c r="H303" s="9"/>
      <c r="I303" s="9"/>
      <c r="J303" s="9"/>
      <c r="K303" s="9"/>
      <c r="L303" s="9"/>
      <c r="M303" s="74">
        <f t="shared" si="12"/>
        <v>0</v>
      </c>
      <c r="N303" s="71"/>
      <c r="P303"/>
    </row>
    <row r="304" spans="1:16" ht="57.75" customHeight="1" outlineLevel="1" x14ac:dyDescent="0.2">
      <c r="A304" s="16" t="s">
        <v>172</v>
      </c>
      <c r="B304" s="16" t="s">
        <v>177</v>
      </c>
      <c r="C304" s="13"/>
      <c r="D304" s="13">
        <v>75</v>
      </c>
      <c r="E304" s="13">
        <v>80</v>
      </c>
      <c r="F304" s="13">
        <v>85</v>
      </c>
      <c r="G304" s="13"/>
      <c r="H304" s="9"/>
      <c r="I304" s="9"/>
      <c r="J304" s="9"/>
      <c r="K304" s="9"/>
      <c r="L304" s="9"/>
      <c r="M304" s="74">
        <f t="shared" si="12"/>
        <v>0</v>
      </c>
      <c r="N304" s="71"/>
    </row>
    <row r="305" spans="1:17" s="3" customFormat="1" ht="21" customHeight="1" x14ac:dyDescent="0.2">
      <c r="A305" s="149"/>
      <c r="B305" s="149"/>
      <c r="C305" s="149"/>
      <c r="D305" s="149"/>
      <c r="E305" s="149"/>
      <c r="F305" s="35"/>
      <c r="G305" s="35"/>
      <c r="H305" s="35"/>
      <c r="I305" s="11"/>
      <c r="J305" s="11"/>
      <c r="K305" s="11"/>
      <c r="L305" s="11"/>
      <c r="M305" s="73"/>
      <c r="N305" s="41">
        <f>M306+M307</f>
        <v>0</v>
      </c>
    </row>
    <row r="306" spans="1:17" ht="57.75" customHeight="1" outlineLevel="1" x14ac:dyDescent="0.2">
      <c r="A306" s="16" t="s">
        <v>178</v>
      </c>
      <c r="B306" s="16" t="s">
        <v>179</v>
      </c>
      <c r="C306" s="13"/>
      <c r="D306" s="13">
        <v>75</v>
      </c>
      <c r="E306" s="13">
        <v>80</v>
      </c>
      <c r="F306" s="13">
        <v>85</v>
      </c>
      <c r="G306" s="13"/>
      <c r="H306" s="9"/>
      <c r="I306" s="9"/>
      <c r="J306" s="9"/>
      <c r="K306" s="9"/>
      <c r="L306" s="9"/>
      <c r="M306" s="74">
        <f>H306*C306+I306*D306+J306*E306+K306*F306+L306*G306</f>
        <v>0</v>
      </c>
      <c r="N306" s="71"/>
    </row>
    <row r="307" spans="1:17" ht="57.75" customHeight="1" outlineLevel="1" x14ac:dyDescent="0.2">
      <c r="A307" s="16" t="s">
        <v>178</v>
      </c>
      <c r="B307" s="16" t="s">
        <v>180</v>
      </c>
      <c r="C307" s="13"/>
      <c r="D307" s="13">
        <v>75</v>
      </c>
      <c r="E307" s="13">
        <v>80</v>
      </c>
      <c r="F307" s="13">
        <v>85</v>
      </c>
      <c r="G307" s="13"/>
      <c r="H307" s="9"/>
      <c r="I307" s="9"/>
      <c r="J307" s="9"/>
      <c r="K307" s="9"/>
      <c r="L307" s="9"/>
      <c r="M307" s="74">
        <f>H307*C307+I307*D307+J307*E307+K307*F307+L307*G307</f>
        <v>0</v>
      </c>
      <c r="N307" s="71"/>
    </row>
    <row r="308" spans="1:17" s="3" customFormat="1" ht="24.75" customHeight="1" collapsed="1" x14ac:dyDescent="0.2">
      <c r="A308" s="149"/>
      <c r="B308" s="149"/>
      <c r="C308" s="149"/>
      <c r="D308" s="149"/>
      <c r="E308" s="149"/>
      <c r="F308" s="35"/>
      <c r="G308" s="35"/>
      <c r="H308" s="35"/>
      <c r="I308" s="11"/>
      <c r="J308" s="11"/>
      <c r="K308" s="11"/>
      <c r="L308" s="11"/>
      <c r="M308" s="73"/>
      <c r="N308" s="41">
        <f>M309</f>
        <v>0</v>
      </c>
    </row>
    <row r="309" spans="1:17" s="3" customFormat="1" ht="57.75" customHeight="1" x14ac:dyDescent="0.2">
      <c r="A309" s="65" t="s">
        <v>283</v>
      </c>
      <c r="B309" s="66" t="s">
        <v>284</v>
      </c>
      <c r="C309" s="67"/>
      <c r="D309" s="13">
        <v>75</v>
      </c>
      <c r="E309" s="13">
        <v>80</v>
      </c>
      <c r="F309" s="13">
        <v>85</v>
      </c>
      <c r="G309" s="67"/>
      <c r="H309" s="68"/>
      <c r="I309" s="68"/>
      <c r="J309" s="68"/>
      <c r="K309" s="68"/>
      <c r="L309" s="68"/>
      <c r="M309" s="74">
        <f>H309*C309+I309*D309+J309*E309+K309*F309+L309*G309</f>
        <v>0</v>
      </c>
      <c r="N309" s="80"/>
    </row>
    <row r="310" spans="1:17" s="3" customFormat="1" ht="22.5" customHeight="1" x14ac:dyDescent="0.2">
      <c r="A310" s="64"/>
      <c r="B310" s="35"/>
      <c r="C310" s="35"/>
      <c r="D310" s="43"/>
      <c r="E310" s="43"/>
      <c r="F310" s="43"/>
      <c r="G310" s="43"/>
      <c r="H310" s="43"/>
      <c r="I310" s="42"/>
      <c r="J310" s="42"/>
      <c r="K310" s="42"/>
      <c r="L310" s="42"/>
      <c r="M310" s="76"/>
      <c r="N310" s="41">
        <f>M312+M311</f>
        <v>0</v>
      </c>
    </row>
    <row r="311" spans="1:17" s="3" customFormat="1" ht="59.25" customHeight="1" x14ac:dyDescent="0.2">
      <c r="A311" s="114" t="s">
        <v>282</v>
      </c>
      <c r="B311" s="115" t="s">
        <v>335</v>
      </c>
      <c r="C311" s="111"/>
      <c r="D311" s="13">
        <v>75</v>
      </c>
      <c r="E311" s="13">
        <v>80</v>
      </c>
      <c r="F311" s="13">
        <v>85</v>
      </c>
      <c r="G311" s="111"/>
      <c r="H311" s="111"/>
      <c r="I311" s="112"/>
      <c r="J311" s="112"/>
      <c r="K311" s="112"/>
      <c r="L311" s="112"/>
      <c r="M311" s="74">
        <f>H311*C311+I311*D311+J311*E311+K311*F311+L311*G311</f>
        <v>0</v>
      </c>
      <c r="N311" s="113"/>
    </row>
    <row r="312" spans="1:17" ht="57.75" customHeight="1" x14ac:dyDescent="0.2">
      <c r="A312" s="114" t="s">
        <v>282</v>
      </c>
      <c r="B312" s="16" t="s">
        <v>181</v>
      </c>
      <c r="C312" s="13"/>
      <c r="D312" s="13">
        <v>75</v>
      </c>
      <c r="E312" s="13">
        <v>80</v>
      </c>
      <c r="F312" s="13">
        <v>85</v>
      </c>
      <c r="G312" s="13"/>
      <c r="H312" s="9"/>
      <c r="I312" s="9"/>
      <c r="J312" s="9"/>
      <c r="K312" s="9"/>
      <c r="L312" s="9"/>
      <c r="M312" s="74">
        <f>H312*C312+I312*D312+J312*E312+K312*F312+L312*G312</f>
        <v>0</v>
      </c>
      <c r="N312" s="71"/>
    </row>
    <row r="313" spans="1:17" ht="27" customHeight="1" x14ac:dyDescent="0.2">
      <c r="A313" s="50"/>
      <c r="B313" s="46"/>
      <c r="C313" s="46"/>
      <c r="D313" s="47"/>
      <c r="E313" s="47"/>
      <c r="F313" s="47"/>
      <c r="G313" s="47"/>
      <c r="H313" s="47"/>
      <c r="I313" s="48"/>
      <c r="J313" s="48"/>
      <c r="K313" s="48"/>
      <c r="L313" s="48"/>
      <c r="M313" s="77"/>
      <c r="N313" s="41">
        <f>M314+M315+M316+M317</f>
        <v>0</v>
      </c>
    </row>
    <row r="314" spans="1:17" ht="57.75" customHeight="1" x14ac:dyDescent="0.2">
      <c r="A314" s="16" t="s">
        <v>344</v>
      </c>
      <c r="B314" s="16" t="s">
        <v>345</v>
      </c>
      <c r="C314" s="22"/>
      <c r="D314" s="22">
        <v>65</v>
      </c>
      <c r="E314" s="22">
        <v>70</v>
      </c>
      <c r="F314" s="22">
        <v>75</v>
      </c>
      <c r="G314" s="22"/>
      <c r="H314" s="49"/>
      <c r="I314" s="49"/>
      <c r="J314" s="49"/>
      <c r="K314" s="49"/>
      <c r="L314" s="49"/>
      <c r="M314" s="74">
        <f>H314*C314+I314*D314+J314*E314+K314*F314+L314*G314</f>
        <v>0</v>
      </c>
      <c r="N314" s="82"/>
      <c r="O314" s="44"/>
      <c r="P314" s="44"/>
      <c r="Q314" s="45"/>
    </row>
    <row r="315" spans="1:17" ht="57.75" customHeight="1" x14ac:dyDescent="0.2">
      <c r="A315" s="16" t="s">
        <v>344</v>
      </c>
      <c r="B315" s="16" t="s">
        <v>346</v>
      </c>
      <c r="C315" s="22"/>
      <c r="D315" s="22">
        <v>65</v>
      </c>
      <c r="E315" s="22">
        <v>70</v>
      </c>
      <c r="F315" s="22">
        <v>75</v>
      </c>
      <c r="G315" s="22"/>
      <c r="H315" s="49"/>
      <c r="I315" s="49"/>
      <c r="J315" s="49"/>
      <c r="K315" s="49"/>
      <c r="L315" s="49"/>
      <c r="M315" s="74">
        <f>H315*C315+I315*D315+J315*E315+K315*F315+L315*G315</f>
        <v>0</v>
      </c>
      <c r="N315" s="82"/>
      <c r="O315" s="44"/>
      <c r="P315" s="44"/>
      <c r="Q315" s="45"/>
    </row>
    <row r="316" spans="1:17" ht="57.75" customHeight="1" x14ac:dyDescent="0.2">
      <c r="A316" s="16" t="s">
        <v>344</v>
      </c>
      <c r="B316" s="16" t="s">
        <v>347</v>
      </c>
      <c r="C316" s="22"/>
      <c r="D316" s="22">
        <v>65</v>
      </c>
      <c r="E316" s="22">
        <v>70</v>
      </c>
      <c r="F316" s="22">
        <v>75</v>
      </c>
      <c r="G316" s="22"/>
      <c r="H316" s="49"/>
      <c r="I316" s="49"/>
      <c r="J316" s="49"/>
      <c r="K316" s="49"/>
      <c r="L316" s="49"/>
      <c r="M316" s="74">
        <f>H316*C316+I316*D316+J316*E316+K316*F316+L316*G316</f>
        <v>0</v>
      </c>
      <c r="N316" s="82"/>
      <c r="O316" s="44"/>
      <c r="P316" s="44"/>
      <c r="Q316" s="45"/>
    </row>
    <row r="317" spans="1:17" ht="57.75" customHeight="1" x14ac:dyDescent="0.2">
      <c r="A317" s="16" t="s">
        <v>344</v>
      </c>
      <c r="B317" s="16" t="s">
        <v>348</v>
      </c>
      <c r="C317" s="22"/>
      <c r="D317" s="22">
        <v>60</v>
      </c>
      <c r="E317" s="22">
        <v>70</v>
      </c>
      <c r="F317" s="22">
        <v>75</v>
      </c>
      <c r="G317" s="22"/>
      <c r="H317" s="49"/>
      <c r="I317" s="49"/>
      <c r="J317" s="49"/>
      <c r="K317" s="49"/>
      <c r="L317" s="49"/>
      <c r="M317" s="74">
        <f>H317*C317+I317*D317+J317*E317+K317*F317+L317*G317</f>
        <v>0</v>
      </c>
      <c r="N317" s="82"/>
      <c r="O317" s="44"/>
      <c r="P317" s="44"/>
      <c r="Q317" s="45"/>
    </row>
    <row r="318" spans="1:17" ht="20.25" customHeight="1" x14ac:dyDescent="0.25">
      <c r="A318" s="19" t="s">
        <v>210</v>
      </c>
      <c r="B318" s="20"/>
      <c r="C318" s="20"/>
      <c r="D318" s="20"/>
      <c r="E318" s="20"/>
      <c r="F318" s="20"/>
      <c r="G318" s="20"/>
      <c r="H318" s="20"/>
      <c r="I318" s="11"/>
      <c r="J318" s="11"/>
      <c r="K318" s="11"/>
      <c r="L318" s="11"/>
      <c r="M318" s="73"/>
      <c r="N318" s="41">
        <f>M319+M320+M321+M322+M323+M324+M325+M326+M327+M328+M329+M330+M331+M332+M333+M334</f>
        <v>0</v>
      </c>
    </row>
    <row r="319" spans="1:17" ht="57.75" customHeight="1" x14ac:dyDescent="0.2">
      <c r="A319" s="21" t="s">
        <v>210</v>
      </c>
      <c r="B319" s="21" t="s">
        <v>195</v>
      </c>
      <c r="C319" s="22">
        <v>30</v>
      </c>
      <c r="D319" s="22">
        <v>45</v>
      </c>
      <c r="E319" s="13">
        <v>50</v>
      </c>
      <c r="F319" s="13">
        <v>55</v>
      </c>
      <c r="G319" s="13"/>
      <c r="H319" s="9"/>
      <c r="I319" s="9"/>
      <c r="J319" s="9"/>
      <c r="K319" s="9"/>
      <c r="L319" s="9"/>
      <c r="M319" s="74">
        <f t="shared" ref="M319:M334" si="13">H319*C319+I319*D319+J319*E319+K319*F319+L319*G319</f>
        <v>0</v>
      </c>
      <c r="N319" s="71"/>
    </row>
    <row r="320" spans="1:17" ht="57.75" customHeight="1" x14ac:dyDescent="0.2">
      <c r="A320" s="21" t="s">
        <v>210</v>
      </c>
      <c r="B320" s="21" t="s">
        <v>196</v>
      </c>
      <c r="C320" s="22">
        <v>30</v>
      </c>
      <c r="D320" s="22">
        <v>45</v>
      </c>
      <c r="E320" s="13">
        <v>50</v>
      </c>
      <c r="F320" s="13">
        <v>55</v>
      </c>
      <c r="G320" s="13"/>
      <c r="H320" s="9"/>
      <c r="I320" s="9"/>
      <c r="J320" s="9"/>
      <c r="K320" s="9"/>
      <c r="L320" s="9"/>
      <c r="M320" s="74">
        <f t="shared" si="13"/>
        <v>0</v>
      </c>
      <c r="N320" s="71"/>
    </row>
    <row r="321" spans="1:17" ht="57.75" customHeight="1" x14ac:dyDescent="0.2">
      <c r="A321" s="21" t="s">
        <v>210</v>
      </c>
      <c r="B321" s="21" t="s">
        <v>197</v>
      </c>
      <c r="C321" s="22">
        <v>30</v>
      </c>
      <c r="D321" s="22">
        <v>45</v>
      </c>
      <c r="E321" s="13">
        <v>50</v>
      </c>
      <c r="F321" s="13">
        <v>55</v>
      </c>
      <c r="G321" s="13"/>
      <c r="H321" s="9"/>
      <c r="I321" s="9"/>
      <c r="J321" s="9"/>
      <c r="K321" s="9"/>
      <c r="L321" s="9"/>
      <c r="M321" s="74">
        <f t="shared" si="13"/>
        <v>0</v>
      </c>
      <c r="N321" s="71"/>
    </row>
    <row r="322" spans="1:17" ht="57.75" customHeight="1" x14ac:dyDescent="0.2">
      <c r="A322" s="21" t="s">
        <v>210</v>
      </c>
      <c r="B322" s="21" t="s">
        <v>198</v>
      </c>
      <c r="C322" s="22">
        <v>30</v>
      </c>
      <c r="D322" s="22">
        <v>45</v>
      </c>
      <c r="E322" s="13">
        <v>50</v>
      </c>
      <c r="F322" s="13">
        <v>55</v>
      </c>
      <c r="G322" s="13"/>
      <c r="H322" s="9"/>
      <c r="I322" s="9"/>
      <c r="J322" s="9"/>
      <c r="K322" s="9"/>
      <c r="L322" s="9"/>
      <c r="M322" s="74">
        <f t="shared" si="13"/>
        <v>0</v>
      </c>
      <c r="N322" s="71"/>
    </row>
    <row r="323" spans="1:17" ht="57.75" customHeight="1" x14ac:dyDescent="0.2">
      <c r="A323" s="21" t="s">
        <v>210</v>
      </c>
      <c r="B323" s="21" t="s">
        <v>199</v>
      </c>
      <c r="C323" s="22">
        <v>30</v>
      </c>
      <c r="D323" s="22">
        <v>45</v>
      </c>
      <c r="E323" s="13">
        <v>50</v>
      </c>
      <c r="F323" s="13">
        <v>55</v>
      </c>
      <c r="G323" s="13"/>
      <c r="H323" s="9"/>
      <c r="I323" s="9"/>
      <c r="J323" s="9"/>
      <c r="K323" s="9"/>
      <c r="L323" s="9"/>
      <c r="M323" s="74">
        <f t="shared" si="13"/>
        <v>0</v>
      </c>
      <c r="N323" s="71"/>
    </row>
    <row r="324" spans="1:17" ht="57.75" customHeight="1" x14ac:dyDescent="0.2">
      <c r="A324" s="21" t="s">
        <v>210</v>
      </c>
      <c r="B324" s="21" t="s">
        <v>200</v>
      </c>
      <c r="C324" s="22">
        <v>30</v>
      </c>
      <c r="D324" s="22">
        <v>45</v>
      </c>
      <c r="E324" s="13">
        <v>50</v>
      </c>
      <c r="F324" s="13">
        <v>55</v>
      </c>
      <c r="G324" s="13"/>
      <c r="H324" s="9"/>
      <c r="I324" s="9"/>
      <c r="J324" s="9"/>
      <c r="K324" s="9"/>
      <c r="L324" s="9"/>
      <c r="M324" s="74">
        <f t="shared" si="13"/>
        <v>0</v>
      </c>
      <c r="N324" s="71"/>
    </row>
    <row r="325" spans="1:17" ht="57.75" customHeight="1" x14ac:dyDescent="0.2">
      <c r="A325" s="21" t="s">
        <v>210</v>
      </c>
      <c r="B325" s="21" t="s">
        <v>201</v>
      </c>
      <c r="C325" s="22">
        <v>30</v>
      </c>
      <c r="D325" s="22">
        <v>45</v>
      </c>
      <c r="E325" s="13">
        <v>50</v>
      </c>
      <c r="F325" s="13">
        <v>55</v>
      </c>
      <c r="G325" s="13"/>
      <c r="H325" s="9"/>
      <c r="I325" s="9"/>
      <c r="J325" s="9"/>
      <c r="K325" s="9"/>
      <c r="L325" s="9"/>
      <c r="M325" s="74">
        <f t="shared" si="13"/>
        <v>0</v>
      </c>
      <c r="N325" s="71"/>
    </row>
    <row r="326" spans="1:17" ht="57.75" customHeight="1" x14ac:dyDescent="0.2">
      <c r="A326" s="21" t="s">
        <v>210</v>
      </c>
      <c r="B326" s="21" t="s">
        <v>202</v>
      </c>
      <c r="C326" s="22">
        <v>30</v>
      </c>
      <c r="D326" s="22">
        <v>45</v>
      </c>
      <c r="E326" s="13">
        <v>50</v>
      </c>
      <c r="F326" s="13">
        <v>55</v>
      </c>
      <c r="G326" s="13"/>
      <c r="H326" s="9"/>
      <c r="I326" s="9"/>
      <c r="J326" s="9"/>
      <c r="K326" s="9"/>
      <c r="L326" s="9"/>
      <c r="M326" s="74">
        <f t="shared" si="13"/>
        <v>0</v>
      </c>
      <c r="N326" s="71"/>
    </row>
    <row r="327" spans="1:17" ht="57.75" customHeight="1" x14ac:dyDescent="0.2">
      <c r="A327" s="21" t="s">
        <v>210</v>
      </c>
      <c r="B327" s="21" t="s">
        <v>203</v>
      </c>
      <c r="C327" s="22">
        <v>30</v>
      </c>
      <c r="D327" s="22">
        <v>45</v>
      </c>
      <c r="E327" s="13">
        <v>50</v>
      </c>
      <c r="F327" s="13">
        <v>55</v>
      </c>
      <c r="G327" s="13"/>
      <c r="H327" s="9"/>
      <c r="I327" s="9"/>
      <c r="J327" s="9"/>
      <c r="K327" s="9"/>
      <c r="L327" s="9"/>
      <c r="M327" s="74">
        <f t="shared" si="13"/>
        <v>0</v>
      </c>
      <c r="N327" s="71"/>
    </row>
    <row r="328" spans="1:17" ht="57.75" customHeight="1" x14ac:dyDescent="0.2">
      <c r="A328" s="70" t="s">
        <v>210</v>
      </c>
      <c r="B328" s="21" t="s">
        <v>204</v>
      </c>
      <c r="C328" s="22">
        <v>30</v>
      </c>
      <c r="D328" s="22">
        <v>45</v>
      </c>
      <c r="E328" s="13">
        <v>50</v>
      </c>
      <c r="F328" s="13">
        <v>55</v>
      </c>
      <c r="G328" s="13"/>
      <c r="H328" s="9"/>
      <c r="I328" s="9"/>
      <c r="J328" s="9"/>
      <c r="K328" s="9"/>
      <c r="L328" s="9"/>
      <c r="M328" s="74">
        <f t="shared" si="13"/>
        <v>0</v>
      </c>
      <c r="N328" s="71"/>
    </row>
    <row r="329" spans="1:17" ht="57.75" customHeight="1" x14ac:dyDescent="0.2">
      <c r="A329" s="21" t="s">
        <v>210</v>
      </c>
      <c r="B329" s="21" t="s">
        <v>205</v>
      </c>
      <c r="C329" s="22">
        <v>30</v>
      </c>
      <c r="D329" s="22">
        <v>45</v>
      </c>
      <c r="E329" s="13">
        <v>50</v>
      </c>
      <c r="F329" s="13">
        <v>55</v>
      </c>
      <c r="G329" s="13"/>
      <c r="H329" s="9"/>
      <c r="I329" s="9"/>
      <c r="J329" s="9"/>
      <c r="K329" s="9"/>
      <c r="L329" s="9"/>
      <c r="M329" s="74">
        <f t="shared" si="13"/>
        <v>0</v>
      </c>
      <c r="N329" s="71"/>
    </row>
    <row r="330" spans="1:17" ht="57.75" customHeight="1" x14ac:dyDescent="0.2">
      <c r="A330" s="21" t="s">
        <v>210</v>
      </c>
      <c r="B330" s="21" t="s">
        <v>206</v>
      </c>
      <c r="C330" s="22">
        <v>30</v>
      </c>
      <c r="D330" s="22">
        <v>45</v>
      </c>
      <c r="E330" s="13">
        <v>50</v>
      </c>
      <c r="F330" s="13">
        <v>55</v>
      </c>
      <c r="G330" s="13"/>
      <c r="H330" s="9"/>
      <c r="I330" s="9"/>
      <c r="J330" s="9"/>
      <c r="K330" s="9"/>
      <c r="L330" s="9"/>
      <c r="M330" s="74">
        <f t="shared" si="13"/>
        <v>0</v>
      </c>
      <c r="N330" s="71"/>
    </row>
    <row r="331" spans="1:17" ht="57.75" customHeight="1" x14ac:dyDescent="0.25">
      <c r="A331" s="21" t="s">
        <v>210</v>
      </c>
      <c r="B331" s="21" t="s">
        <v>207</v>
      </c>
      <c r="C331" s="22">
        <v>30</v>
      </c>
      <c r="D331" s="22">
        <v>45</v>
      </c>
      <c r="E331" s="13">
        <v>50</v>
      </c>
      <c r="F331" s="13">
        <v>55</v>
      </c>
      <c r="G331" s="13"/>
      <c r="H331" s="9"/>
      <c r="I331" s="9"/>
      <c r="J331" s="9"/>
      <c r="K331" s="9"/>
      <c r="L331" s="9"/>
      <c r="M331" s="74">
        <f t="shared" si="13"/>
        <v>0</v>
      </c>
      <c r="N331" s="71"/>
      <c r="Q331"/>
    </row>
    <row r="332" spans="1:17" ht="57.75" customHeight="1" x14ac:dyDescent="0.2">
      <c r="A332" s="21" t="s">
        <v>210</v>
      </c>
      <c r="B332" s="21" t="s">
        <v>217</v>
      </c>
      <c r="C332" s="22">
        <v>30</v>
      </c>
      <c r="D332" s="22">
        <v>45</v>
      </c>
      <c r="E332" s="13">
        <v>50</v>
      </c>
      <c r="F332" s="13">
        <v>55</v>
      </c>
      <c r="G332" s="13"/>
      <c r="H332" s="9"/>
      <c r="I332" s="9"/>
      <c r="J332" s="9"/>
      <c r="K332" s="9"/>
      <c r="L332" s="9"/>
      <c r="M332" s="74">
        <f t="shared" si="13"/>
        <v>0</v>
      </c>
      <c r="N332" s="71"/>
    </row>
    <row r="333" spans="1:17" ht="57.75" customHeight="1" x14ac:dyDescent="0.2">
      <c r="A333" s="21" t="s">
        <v>210</v>
      </c>
      <c r="B333" s="21" t="s">
        <v>208</v>
      </c>
      <c r="C333" s="22">
        <v>30</v>
      </c>
      <c r="D333" s="22">
        <v>45</v>
      </c>
      <c r="E333" s="13">
        <v>50</v>
      </c>
      <c r="F333" s="13">
        <v>55</v>
      </c>
      <c r="G333" s="13"/>
      <c r="H333" s="9"/>
      <c r="I333" s="9"/>
      <c r="J333" s="9"/>
      <c r="K333" s="9"/>
      <c r="L333" s="9"/>
      <c r="M333" s="74">
        <f t="shared" si="13"/>
        <v>0</v>
      </c>
      <c r="N333" s="71"/>
    </row>
    <row r="334" spans="1:17" ht="57.75" customHeight="1" x14ac:dyDescent="0.2">
      <c r="A334" s="21" t="s">
        <v>210</v>
      </c>
      <c r="B334" s="21" t="s">
        <v>209</v>
      </c>
      <c r="C334" s="22">
        <v>30</v>
      </c>
      <c r="D334" s="22">
        <v>45</v>
      </c>
      <c r="E334" s="13">
        <v>50</v>
      </c>
      <c r="F334" s="13">
        <v>55</v>
      </c>
      <c r="G334" s="13"/>
      <c r="H334" s="9"/>
      <c r="I334" s="9"/>
      <c r="J334" s="9"/>
      <c r="K334" s="9"/>
      <c r="L334" s="9"/>
      <c r="M334" s="74">
        <f t="shared" si="13"/>
        <v>0</v>
      </c>
      <c r="N334" s="71"/>
    </row>
    <row r="335" spans="1:17" ht="20.25" customHeight="1" x14ac:dyDescent="0.2">
      <c r="A335" s="24" t="s">
        <v>211</v>
      </c>
      <c r="B335" s="23"/>
      <c r="C335" s="23"/>
      <c r="D335" s="25"/>
      <c r="E335" s="26"/>
      <c r="F335" s="26"/>
      <c r="G335" s="26"/>
      <c r="H335" s="26"/>
      <c r="I335" s="28"/>
      <c r="J335" s="28"/>
      <c r="K335" s="28"/>
      <c r="L335" s="28"/>
      <c r="M335" s="78"/>
      <c r="N335" s="41">
        <f>M336+M344+M337+M338+M339+M340+M341+M342+M343</f>
        <v>0</v>
      </c>
    </row>
    <row r="336" spans="1:17" ht="57.75" customHeight="1" x14ac:dyDescent="0.2">
      <c r="A336" s="21" t="s">
        <v>211</v>
      </c>
      <c r="B336" s="21" t="s">
        <v>212</v>
      </c>
      <c r="C336" s="22"/>
      <c r="D336" s="22">
        <v>70</v>
      </c>
      <c r="E336" s="13">
        <v>75</v>
      </c>
      <c r="F336" s="13">
        <v>85</v>
      </c>
      <c r="G336" s="13"/>
      <c r="H336" s="9"/>
      <c r="I336" s="9"/>
      <c r="J336" s="9"/>
      <c r="K336" s="9"/>
      <c r="L336" s="9"/>
      <c r="M336" s="74">
        <f t="shared" ref="M336:M344" si="14">H336*C336+I336*D336+J336*E336+K336*F336+L336*G336</f>
        <v>0</v>
      </c>
      <c r="N336" s="71"/>
    </row>
    <row r="337" spans="1:17" ht="57.75" customHeight="1" x14ac:dyDescent="0.2">
      <c r="A337" s="21" t="s">
        <v>211</v>
      </c>
      <c r="B337" s="89" t="s">
        <v>309</v>
      </c>
      <c r="C337" s="22"/>
      <c r="D337" s="22">
        <v>70</v>
      </c>
      <c r="E337" s="13">
        <v>80</v>
      </c>
      <c r="F337" s="13">
        <v>85</v>
      </c>
      <c r="G337" s="13"/>
      <c r="H337" s="9"/>
      <c r="I337" s="9"/>
      <c r="J337" s="9"/>
      <c r="K337" s="9"/>
      <c r="L337" s="9"/>
      <c r="M337" s="74">
        <f t="shared" si="14"/>
        <v>0</v>
      </c>
      <c r="N337" s="71"/>
      <c r="O337" s="128" t="s">
        <v>358</v>
      </c>
    </row>
    <row r="338" spans="1:17" ht="57.75" customHeight="1" x14ac:dyDescent="0.2">
      <c r="A338" s="21" t="s">
        <v>211</v>
      </c>
      <c r="B338" s="89" t="s">
        <v>310</v>
      </c>
      <c r="C338" s="22"/>
      <c r="D338" s="22">
        <v>70</v>
      </c>
      <c r="E338" s="13">
        <v>80</v>
      </c>
      <c r="F338" s="13">
        <v>85</v>
      </c>
      <c r="G338" s="13"/>
      <c r="H338" s="9"/>
      <c r="I338" s="9"/>
      <c r="J338" s="9"/>
      <c r="K338" s="9"/>
      <c r="L338" s="9"/>
      <c r="M338" s="74">
        <f t="shared" si="14"/>
        <v>0</v>
      </c>
      <c r="N338" s="71"/>
      <c r="O338" s="128"/>
    </row>
    <row r="339" spans="1:17" ht="57.75" customHeight="1" x14ac:dyDescent="0.2">
      <c r="A339" s="21" t="s">
        <v>211</v>
      </c>
      <c r="B339" s="89" t="s">
        <v>311</v>
      </c>
      <c r="C339" s="22"/>
      <c r="D339" s="22">
        <v>70</v>
      </c>
      <c r="E339" s="13">
        <v>80</v>
      </c>
      <c r="F339" s="13">
        <v>85</v>
      </c>
      <c r="G339" s="13"/>
      <c r="H339" s="9"/>
      <c r="I339" s="9"/>
      <c r="J339" s="9"/>
      <c r="K339" s="9"/>
      <c r="L339" s="9"/>
      <c r="M339" s="74">
        <f t="shared" si="14"/>
        <v>0</v>
      </c>
      <c r="N339" s="71"/>
      <c r="O339" s="128"/>
    </row>
    <row r="340" spans="1:17" ht="57.75" customHeight="1" x14ac:dyDescent="0.2">
      <c r="A340" s="21" t="s">
        <v>211</v>
      </c>
      <c r="B340" s="89" t="s">
        <v>312</v>
      </c>
      <c r="C340" s="22"/>
      <c r="D340" s="22">
        <v>70</v>
      </c>
      <c r="E340" s="13">
        <v>80</v>
      </c>
      <c r="F340" s="13">
        <v>85</v>
      </c>
      <c r="G340" s="13"/>
      <c r="H340" s="9"/>
      <c r="I340" s="9"/>
      <c r="J340" s="9"/>
      <c r="K340" s="9"/>
      <c r="L340" s="9"/>
      <c r="M340" s="74">
        <f t="shared" si="14"/>
        <v>0</v>
      </c>
      <c r="N340" s="71"/>
      <c r="O340" s="128"/>
    </row>
    <row r="341" spans="1:17" ht="57.75" customHeight="1" x14ac:dyDescent="0.2">
      <c r="A341" s="21" t="s">
        <v>211</v>
      </c>
      <c r="B341" s="89" t="s">
        <v>313</v>
      </c>
      <c r="C341" s="22"/>
      <c r="D341" s="22">
        <v>70</v>
      </c>
      <c r="E341" s="13">
        <v>80</v>
      </c>
      <c r="F341" s="13">
        <v>85</v>
      </c>
      <c r="G341" s="13"/>
      <c r="H341" s="9"/>
      <c r="I341" s="9"/>
      <c r="J341" s="9"/>
      <c r="K341" s="9"/>
      <c r="L341" s="9"/>
      <c r="M341" s="74">
        <f t="shared" si="14"/>
        <v>0</v>
      </c>
      <c r="N341" s="71"/>
      <c r="O341" s="128"/>
    </row>
    <row r="342" spans="1:17" ht="57.75" customHeight="1" x14ac:dyDescent="0.2">
      <c r="A342" s="21" t="s">
        <v>211</v>
      </c>
      <c r="B342" s="89" t="s">
        <v>314</v>
      </c>
      <c r="C342" s="22"/>
      <c r="D342" s="22">
        <v>70</v>
      </c>
      <c r="E342" s="13">
        <v>80</v>
      </c>
      <c r="F342" s="13">
        <v>85</v>
      </c>
      <c r="G342" s="13"/>
      <c r="H342" s="9"/>
      <c r="I342" s="9"/>
      <c r="J342" s="9"/>
      <c r="K342" s="9"/>
      <c r="L342" s="9"/>
      <c r="M342" s="74">
        <f t="shared" si="14"/>
        <v>0</v>
      </c>
      <c r="N342" s="71"/>
      <c r="O342" s="128"/>
    </row>
    <row r="343" spans="1:17" ht="57.75" customHeight="1" x14ac:dyDescent="0.2">
      <c r="A343" s="21" t="s">
        <v>211</v>
      </c>
      <c r="B343" s="89" t="s">
        <v>315</v>
      </c>
      <c r="C343" s="22"/>
      <c r="D343" s="22">
        <v>70</v>
      </c>
      <c r="E343" s="13">
        <v>80</v>
      </c>
      <c r="F343" s="13">
        <v>85</v>
      </c>
      <c r="G343" s="13"/>
      <c r="H343" s="9"/>
      <c r="I343" s="9"/>
      <c r="J343" s="9"/>
      <c r="K343" s="9"/>
      <c r="L343" s="9"/>
      <c r="M343" s="74">
        <f t="shared" si="14"/>
        <v>0</v>
      </c>
      <c r="N343" s="71"/>
      <c r="O343" s="128"/>
    </row>
    <row r="344" spans="1:17" ht="57.75" customHeight="1" x14ac:dyDescent="0.2">
      <c r="A344" s="21" t="s">
        <v>211</v>
      </c>
      <c r="B344" s="21" t="s">
        <v>213</v>
      </c>
      <c r="C344" s="22"/>
      <c r="D344" s="22">
        <v>70</v>
      </c>
      <c r="E344" s="13">
        <v>80</v>
      </c>
      <c r="F344" s="13">
        <v>85</v>
      </c>
      <c r="G344" s="13"/>
      <c r="H344" s="9"/>
      <c r="I344" s="9"/>
      <c r="J344" s="9"/>
      <c r="K344" s="9"/>
      <c r="L344" s="9"/>
      <c r="M344" s="74">
        <f t="shared" si="14"/>
        <v>0</v>
      </c>
      <c r="N344" s="71"/>
    </row>
    <row r="345" spans="1:17" ht="18.75" customHeight="1" x14ac:dyDescent="0.25">
      <c r="A345" s="148"/>
      <c r="B345" s="148"/>
      <c r="C345" s="148"/>
      <c r="D345" s="148"/>
      <c r="E345" s="148"/>
      <c r="F345" s="148"/>
      <c r="G345" s="148"/>
      <c r="H345" s="148"/>
      <c r="I345" s="148"/>
      <c r="J345" s="148"/>
      <c r="K345" s="148"/>
      <c r="L345" s="148"/>
      <c r="M345" s="148"/>
      <c r="N345" s="87"/>
    </row>
    <row r="346" spans="1:17" ht="39.75" customHeight="1" x14ac:dyDescent="0.2">
      <c r="D346" s="150" t="s">
        <v>182</v>
      </c>
      <c r="E346" s="151"/>
      <c r="F346" s="37"/>
      <c r="G346" s="37"/>
      <c r="H346" s="37"/>
      <c r="I346" s="27"/>
      <c r="J346" s="27"/>
      <c r="K346" s="27"/>
      <c r="L346" s="27"/>
      <c r="M346" s="79"/>
      <c r="N346" s="88">
        <f>N11+N37+N59+N81+N94+N104+N116+N144+N226+N230+N248+N258+N261+N305+N308+N310+N313+N318+N335</f>
        <v>0</v>
      </c>
      <c r="P346" s="5"/>
      <c r="Q346" s="5"/>
    </row>
  </sheetData>
  <sheetProtection formatCells="0" formatColumns="0" formatRows="0" insertColumns="0" insertRows="0" insertHyperlinks="0" deleteColumns="0" deleteRows="0"/>
  <autoFilter ref="I10:N346" xr:uid="{00000000-0009-0000-0000-000000000000}"/>
  <mergeCells count="37">
    <mergeCell ref="D346:E346"/>
    <mergeCell ref="B5:D5"/>
    <mergeCell ref="E5:I5"/>
    <mergeCell ref="A261:E261"/>
    <mergeCell ref="A305:E305"/>
    <mergeCell ref="A308:E308"/>
    <mergeCell ref="B9:B10"/>
    <mergeCell ref="A258:E258"/>
    <mergeCell ref="A11:E11"/>
    <mergeCell ref="A37:E37"/>
    <mergeCell ref="A59:E59"/>
    <mergeCell ref="H9:M9"/>
    <mergeCell ref="A144:E144"/>
    <mergeCell ref="E6:I6"/>
    <mergeCell ref="J6:N6"/>
    <mergeCell ref="A9:A10"/>
    <mergeCell ref="A345:M345"/>
    <mergeCell ref="A248:E248"/>
    <mergeCell ref="A226:E226"/>
    <mergeCell ref="A230:E230"/>
    <mergeCell ref="A116:E116"/>
    <mergeCell ref="O231:O247"/>
    <mergeCell ref="O337:O343"/>
    <mergeCell ref="A1:A2"/>
    <mergeCell ref="A8:N8"/>
    <mergeCell ref="I1:N1"/>
    <mergeCell ref="B7:D7"/>
    <mergeCell ref="B1:E1"/>
    <mergeCell ref="B2:J2"/>
    <mergeCell ref="B3:J3"/>
    <mergeCell ref="E7:I7"/>
    <mergeCell ref="J7:N7"/>
    <mergeCell ref="J5:N5"/>
    <mergeCell ref="B6:D6"/>
    <mergeCell ref="A81:E81"/>
    <mergeCell ref="C9:G9"/>
    <mergeCell ref="A94:E94"/>
  </mergeCells>
  <hyperlinks>
    <hyperlink ref="I1:N1" r:id="rId1" display="https://klonsazhentsy.ru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5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D50A-AD72-4EE6-BD6F-D9FFD4C4C2EF}">
  <dimension ref="A1:J115"/>
  <sheetViews>
    <sheetView tabSelected="1" topLeftCell="A70" workbookViewId="0">
      <selection activeCell="A76" sqref="A76:XFD76"/>
    </sheetView>
  </sheetViews>
  <sheetFormatPr defaultColWidth="9.140625" defaultRowHeight="28.5" customHeight="1" outlineLevelRow="1" x14ac:dyDescent="0.2"/>
  <cols>
    <col min="1" max="1" width="26.85546875" style="106" customWidth="1"/>
    <col min="2" max="2" width="17.7109375" style="106" customWidth="1"/>
    <col min="3" max="3" width="9.7109375" style="90" customWidth="1"/>
    <col min="4" max="4" width="9.42578125" style="90" customWidth="1"/>
    <col min="5" max="5" width="10" style="90" customWidth="1"/>
    <col min="6" max="6" width="11.85546875" style="90" customWidth="1"/>
    <col min="7" max="7" width="7.42578125" style="4" customWidth="1"/>
    <col min="8" max="8" width="7.85546875" style="4" customWidth="1"/>
    <col min="9" max="9" width="7" style="4" customWidth="1"/>
    <col min="10" max="10" width="11.5703125" style="1" customWidth="1"/>
    <col min="11" max="16384" width="9.140625" style="1"/>
  </cols>
  <sheetData>
    <row r="1" spans="1:10" ht="39" customHeight="1" x14ac:dyDescent="0.2">
      <c r="A1" s="160" t="s">
        <v>6</v>
      </c>
      <c r="B1" s="162" t="s">
        <v>71</v>
      </c>
      <c r="C1" s="162"/>
      <c r="D1" s="162"/>
      <c r="E1" s="162"/>
      <c r="F1" s="162"/>
      <c r="G1" s="91"/>
      <c r="H1" s="91"/>
      <c r="I1" s="107"/>
    </row>
    <row r="2" spans="1:10" ht="11.25" x14ac:dyDescent="0.2">
      <c r="A2" s="160"/>
      <c r="B2" s="163" t="s">
        <v>214</v>
      </c>
      <c r="C2" s="163"/>
      <c r="D2" s="163"/>
      <c r="E2" s="163"/>
      <c r="F2" s="163"/>
      <c r="G2" s="163"/>
      <c r="H2" s="163"/>
      <c r="I2" s="163"/>
    </row>
    <row r="3" spans="1:10" ht="11.25" x14ac:dyDescent="0.2">
      <c r="A3" s="161"/>
      <c r="B3" s="163" t="s">
        <v>215</v>
      </c>
      <c r="C3" s="163"/>
      <c r="D3" s="163"/>
      <c r="E3" s="163"/>
      <c r="F3" s="163"/>
      <c r="G3" s="163"/>
      <c r="H3" s="163"/>
      <c r="I3" s="163"/>
    </row>
    <row r="4" spans="1:10" ht="6.75" customHeight="1" x14ac:dyDescent="0.2">
      <c r="A4" s="161"/>
      <c r="B4" s="92"/>
      <c r="C4" s="93"/>
      <c r="D4" s="93"/>
      <c r="E4" s="93"/>
      <c r="F4" s="93"/>
      <c r="G4" s="94"/>
      <c r="H4" s="94"/>
      <c r="I4" s="94"/>
    </row>
    <row r="5" spans="1:10" ht="15" x14ac:dyDescent="0.25">
      <c r="A5" s="29" t="s">
        <v>183</v>
      </c>
      <c r="B5" s="152"/>
      <c r="C5" s="152"/>
      <c r="D5" s="152"/>
      <c r="E5" s="152"/>
      <c r="F5" s="152"/>
      <c r="G5" s="153"/>
      <c r="H5" s="153"/>
      <c r="I5" s="153"/>
      <c r="J5" s="32"/>
    </row>
    <row r="6" spans="1:10" ht="15" x14ac:dyDescent="0.25">
      <c r="A6" s="30" t="s">
        <v>187</v>
      </c>
      <c r="B6" s="133"/>
      <c r="C6" s="133"/>
      <c r="D6" s="133"/>
      <c r="E6" s="133"/>
      <c r="F6" s="133"/>
      <c r="G6" s="136"/>
      <c r="H6" s="136"/>
      <c r="I6" s="136"/>
    </row>
    <row r="7" spans="1:10" ht="15.75" thickBot="1" x14ac:dyDescent="0.3">
      <c r="A7" s="30" t="s">
        <v>185</v>
      </c>
      <c r="B7" s="133"/>
      <c r="C7" s="133"/>
      <c r="D7" s="133"/>
      <c r="E7" s="133"/>
      <c r="F7" s="133"/>
      <c r="G7" s="136"/>
      <c r="H7" s="136"/>
      <c r="I7" s="136"/>
    </row>
    <row r="8" spans="1:10" ht="28.5" customHeight="1" thickBot="1" x14ac:dyDescent="0.35">
      <c r="A8" s="167" t="s">
        <v>394</v>
      </c>
      <c r="B8" s="167"/>
      <c r="C8" s="167"/>
      <c r="D8" s="167"/>
      <c r="E8" s="167"/>
      <c r="F8" s="167"/>
      <c r="G8" s="168" t="s">
        <v>322</v>
      </c>
      <c r="H8" s="169"/>
      <c r="I8" s="170"/>
    </row>
    <row r="9" spans="1:10" s="3" customFormat="1" ht="28.5" customHeight="1" x14ac:dyDescent="0.2">
      <c r="A9" s="154"/>
      <c r="B9" s="154" t="s">
        <v>1</v>
      </c>
      <c r="C9" s="95"/>
      <c r="D9" s="95"/>
      <c r="E9" s="95"/>
      <c r="F9" s="95"/>
      <c r="G9" s="157"/>
      <c r="H9" s="157"/>
      <c r="I9" s="157"/>
    </row>
    <row r="10" spans="1:10" s="3" customFormat="1" ht="44.25" customHeight="1" x14ac:dyDescent="0.2">
      <c r="A10" s="155"/>
      <c r="B10" s="155"/>
      <c r="C10" s="96" t="s">
        <v>289</v>
      </c>
      <c r="D10" s="96" t="s">
        <v>289</v>
      </c>
      <c r="E10" s="96" t="s">
        <v>323</v>
      </c>
      <c r="F10" s="96" t="s">
        <v>324</v>
      </c>
      <c r="G10" s="40" t="s">
        <v>289</v>
      </c>
      <c r="H10" s="40" t="s">
        <v>289</v>
      </c>
      <c r="I10" s="40" t="s">
        <v>325</v>
      </c>
    </row>
    <row r="11" spans="1:10" s="3" customFormat="1" ht="30.75" customHeight="1" x14ac:dyDescent="0.2">
      <c r="A11" s="149"/>
      <c r="B11" s="171"/>
      <c r="C11" s="99" t="s">
        <v>326</v>
      </c>
      <c r="D11" s="121" t="s">
        <v>327</v>
      </c>
      <c r="E11" s="121" t="s">
        <v>328</v>
      </c>
      <c r="F11" s="98" t="s">
        <v>329</v>
      </c>
      <c r="G11" s="122" t="s">
        <v>326</v>
      </c>
      <c r="H11" s="122" t="s">
        <v>327</v>
      </c>
      <c r="I11" s="122" t="s">
        <v>328</v>
      </c>
    </row>
    <row r="12" spans="1:10" ht="28.5" customHeight="1" x14ac:dyDescent="0.2">
      <c r="A12" s="101" t="s">
        <v>3</v>
      </c>
      <c r="B12" s="101" t="s">
        <v>380</v>
      </c>
      <c r="C12" s="102"/>
      <c r="D12" s="102"/>
      <c r="E12" s="102">
        <v>36</v>
      </c>
      <c r="F12" s="102" t="s">
        <v>359</v>
      </c>
      <c r="G12" s="123"/>
      <c r="H12" s="123"/>
      <c r="I12" s="123"/>
    </row>
    <row r="13" spans="1:10" ht="28.5" customHeight="1" x14ac:dyDescent="0.2">
      <c r="A13" s="101" t="s">
        <v>3</v>
      </c>
      <c r="B13" s="101" t="s">
        <v>395</v>
      </c>
      <c r="C13" s="102"/>
      <c r="D13" s="102"/>
      <c r="E13" s="102">
        <v>60</v>
      </c>
      <c r="F13" s="102" t="s">
        <v>359</v>
      </c>
      <c r="G13" s="123"/>
      <c r="H13" s="123"/>
      <c r="I13" s="123"/>
    </row>
    <row r="14" spans="1:10" ht="28.5" customHeight="1" x14ac:dyDescent="0.2">
      <c r="A14" s="101" t="s">
        <v>3</v>
      </c>
      <c r="B14" s="101" t="s">
        <v>239</v>
      </c>
      <c r="C14" s="102"/>
      <c r="D14" s="102"/>
      <c r="E14" s="102">
        <v>24</v>
      </c>
      <c r="F14" s="102" t="s">
        <v>359</v>
      </c>
      <c r="G14" s="123"/>
      <c r="H14" s="123"/>
      <c r="I14" s="123"/>
    </row>
    <row r="15" spans="1:10" ht="28.5" customHeight="1" x14ac:dyDescent="0.2">
      <c r="A15" s="101" t="s">
        <v>3</v>
      </c>
      <c r="B15" s="101" t="s">
        <v>396</v>
      </c>
      <c r="C15" s="102"/>
      <c r="D15" s="102"/>
      <c r="E15" s="102">
        <v>10</v>
      </c>
      <c r="F15" s="102" t="s">
        <v>359</v>
      </c>
      <c r="G15" s="123"/>
      <c r="H15" s="123"/>
      <c r="I15" s="123"/>
    </row>
    <row r="16" spans="1:10" ht="28.5" customHeight="1" x14ac:dyDescent="0.2">
      <c r="A16" s="101" t="s">
        <v>3</v>
      </c>
      <c r="B16" s="101" t="s">
        <v>397</v>
      </c>
      <c r="C16" s="102"/>
      <c r="D16" s="102"/>
      <c r="E16" s="102">
        <v>12</v>
      </c>
      <c r="F16" s="102" t="s">
        <v>359</v>
      </c>
      <c r="G16" s="123"/>
      <c r="H16" s="123"/>
      <c r="I16" s="123"/>
    </row>
    <row r="17" spans="1:9" ht="28.5" customHeight="1" x14ac:dyDescent="0.2">
      <c r="A17" s="101" t="s">
        <v>3</v>
      </c>
      <c r="B17" s="101" t="s">
        <v>398</v>
      </c>
      <c r="C17" s="102"/>
      <c r="D17" s="102"/>
      <c r="E17" s="102">
        <v>60</v>
      </c>
      <c r="F17" s="102" t="s">
        <v>359</v>
      </c>
      <c r="G17" s="123"/>
      <c r="H17" s="123"/>
      <c r="I17" s="123"/>
    </row>
    <row r="18" spans="1:9" ht="28.5" customHeight="1" x14ac:dyDescent="0.2">
      <c r="A18" s="101" t="s">
        <v>3</v>
      </c>
      <c r="B18" s="101" t="s">
        <v>5</v>
      </c>
      <c r="C18" s="102"/>
      <c r="D18" s="102"/>
      <c r="E18" s="102">
        <v>24</v>
      </c>
      <c r="F18" s="102" t="s">
        <v>359</v>
      </c>
      <c r="G18" s="123"/>
      <c r="H18" s="123"/>
      <c r="I18" s="123"/>
    </row>
    <row r="19" spans="1:9" ht="28.5" customHeight="1" x14ac:dyDescent="0.2">
      <c r="A19" s="101" t="s">
        <v>3</v>
      </c>
      <c r="B19" s="101" t="s">
        <v>399</v>
      </c>
      <c r="C19" s="102"/>
      <c r="D19" s="102"/>
      <c r="E19" s="102">
        <v>48</v>
      </c>
      <c r="F19" s="102" t="s">
        <v>359</v>
      </c>
      <c r="G19" s="123"/>
      <c r="H19" s="123"/>
      <c r="I19" s="123"/>
    </row>
    <row r="20" spans="1:9" ht="28.5" customHeight="1" x14ac:dyDescent="0.2">
      <c r="A20" s="101" t="s">
        <v>3</v>
      </c>
      <c r="B20" s="101" t="s">
        <v>400</v>
      </c>
      <c r="C20" s="102"/>
      <c r="D20" s="102"/>
      <c r="E20" s="102">
        <v>48</v>
      </c>
      <c r="F20" s="102" t="s">
        <v>359</v>
      </c>
      <c r="G20" s="123"/>
      <c r="H20" s="123"/>
      <c r="I20" s="123"/>
    </row>
    <row r="21" spans="1:9" s="3" customFormat="1" ht="28.5" customHeight="1" thickBot="1" x14ac:dyDescent="0.25">
      <c r="A21" s="164"/>
      <c r="B21" s="165"/>
      <c r="C21" s="116" t="s">
        <v>352</v>
      </c>
      <c r="D21" s="117" t="s">
        <v>327</v>
      </c>
      <c r="E21" s="117" t="s">
        <v>328</v>
      </c>
      <c r="F21" s="110" t="s">
        <v>324</v>
      </c>
      <c r="G21" s="116" t="s">
        <v>326</v>
      </c>
      <c r="H21" s="117" t="s">
        <v>327</v>
      </c>
      <c r="I21" s="117" t="s">
        <v>328</v>
      </c>
    </row>
    <row r="22" spans="1:9" ht="28.5" customHeight="1" x14ac:dyDescent="0.2">
      <c r="A22" s="108" t="s">
        <v>26</v>
      </c>
      <c r="B22" s="108" t="s">
        <v>27</v>
      </c>
      <c r="C22" s="100"/>
      <c r="D22" s="100"/>
      <c r="E22" s="100">
        <v>84</v>
      </c>
      <c r="F22" s="109" t="s">
        <v>376</v>
      </c>
      <c r="G22" s="14"/>
      <c r="H22" s="14"/>
      <c r="I22" s="14"/>
    </row>
    <row r="23" spans="1:9" ht="28.5" customHeight="1" x14ac:dyDescent="0.2">
      <c r="A23" s="108" t="s">
        <v>26</v>
      </c>
      <c r="B23" s="108" t="s">
        <v>407</v>
      </c>
      <c r="C23" s="100"/>
      <c r="D23" s="100"/>
      <c r="E23" s="100">
        <v>60</v>
      </c>
      <c r="F23" s="109" t="s">
        <v>376</v>
      </c>
      <c r="G23" s="14"/>
      <c r="H23" s="14"/>
      <c r="I23" s="14"/>
    </row>
    <row r="24" spans="1:9" ht="28.5" customHeight="1" x14ac:dyDescent="0.2">
      <c r="A24" s="108" t="s">
        <v>26</v>
      </c>
      <c r="B24" s="108" t="s">
        <v>401</v>
      </c>
      <c r="C24" s="100"/>
      <c r="D24" s="100"/>
      <c r="E24" s="100">
        <v>12</v>
      </c>
      <c r="F24" s="109" t="s">
        <v>376</v>
      </c>
      <c r="G24" s="14"/>
      <c r="H24" s="14"/>
      <c r="I24" s="14"/>
    </row>
    <row r="25" spans="1:9" ht="28.5" customHeight="1" x14ac:dyDescent="0.2">
      <c r="A25" s="108" t="s">
        <v>26</v>
      </c>
      <c r="B25" s="108" t="s">
        <v>225</v>
      </c>
      <c r="C25" s="100">
        <v>120</v>
      </c>
      <c r="D25" s="100"/>
      <c r="E25" s="100">
        <v>48</v>
      </c>
      <c r="F25" s="109" t="s">
        <v>402</v>
      </c>
      <c r="G25" s="14"/>
      <c r="H25" s="14"/>
      <c r="I25" s="14"/>
    </row>
    <row r="26" spans="1:9" ht="28.5" customHeight="1" x14ac:dyDescent="0.2">
      <c r="A26" s="108" t="s">
        <v>26</v>
      </c>
      <c r="B26" s="101" t="s">
        <v>28</v>
      </c>
      <c r="C26" s="100"/>
      <c r="D26" s="100"/>
      <c r="E26" s="100">
        <v>24</v>
      </c>
      <c r="F26" s="109" t="s">
        <v>376</v>
      </c>
      <c r="G26" s="14"/>
      <c r="H26" s="14"/>
      <c r="I26" s="14"/>
    </row>
    <row r="27" spans="1:9" ht="28.5" customHeight="1" x14ac:dyDescent="0.2">
      <c r="A27" s="108" t="s">
        <v>26</v>
      </c>
      <c r="B27" s="101" t="s">
        <v>219</v>
      </c>
      <c r="C27" s="100"/>
      <c r="D27" s="100"/>
      <c r="E27" s="100">
        <v>60</v>
      </c>
      <c r="F27" s="109" t="s">
        <v>376</v>
      </c>
      <c r="G27" s="14"/>
      <c r="H27" s="14"/>
      <c r="I27" s="14"/>
    </row>
    <row r="28" spans="1:9" ht="28.5" customHeight="1" x14ac:dyDescent="0.2">
      <c r="A28" s="108" t="s">
        <v>26</v>
      </c>
      <c r="B28" s="101" t="s">
        <v>43</v>
      </c>
      <c r="C28" s="100"/>
      <c r="D28" s="100"/>
      <c r="E28" s="100">
        <v>60</v>
      </c>
      <c r="F28" s="109" t="s">
        <v>376</v>
      </c>
      <c r="G28" s="14"/>
      <c r="H28" s="14"/>
      <c r="I28" s="14"/>
    </row>
    <row r="29" spans="1:9" ht="28.5" customHeight="1" x14ac:dyDescent="0.2">
      <c r="A29" s="108" t="s">
        <v>26</v>
      </c>
      <c r="B29" s="101" t="s">
        <v>37</v>
      </c>
      <c r="C29" s="100"/>
      <c r="D29" s="100"/>
      <c r="E29" s="100">
        <v>120</v>
      </c>
      <c r="F29" s="109" t="s">
        <v>376</v>
      </c>
      <c r="G29" s="14"/>
      <c r="H29" s="14"/>
      <c r="I29" s="14"/>
    </row>
    <row r="30" spans="1:9" ht="28.5" customHeight="1" x14ac:dyDescent="0.2">
      <c r="A30" s="108" t="s">
        <v>26</v>
      </c>
      <c r="B30" s="101" t="s">
        <v>381</v>
      </c>
      <c r="C30" s="100"/>
      <c r="D30" s="100"/>
      <c r="E30" s="100">
        <v>24</v>
      </c>
      <c r="F30" s="109" t="s">
        <v>376</v>
      </c>
      <c r="G30" s="14"/>
      <c r="H30" s="14"/>
      <c r="I30" s="14"/>
    </row>
    <row r="31" spans="1:9" ht="28.5" customHeight="1" thickBot="1" x14ac:dyDescent="0.25">
      <c r="A31" s="108" t="s">
        <v>26</v>
      </c>
      <c r="B31" s="101" t="s">
        <v>39</v>
      </c>
      <c r="C31" s="100"/>
      <c r="D31" s="100"/>
      <c r="E31" s="100">
        <v>96</v>
      </c>
      <c r="F31" s="109" t="s">
        <v>376</v>
      </c>
      <c r="G31" s="14"/>
      <c r="H31" s="14"/>
      <c r="I31" s="14"/>
    </row>
    <row r="32" spans="1:9" s="3" customFormat="1" ht="28.5" customHeight="1" thickBot="1" x14ac:dyDescent="0.25">
      <c r="A32" s="142"/>
      <c r="B32" s="166"/>
      <c r="C32" s="103" t="s">
        <v>326</v>
      </c>
      <c r="D32" s="97" t="s">
        <v>327</v>
      </c>
      <c r="E32" s="97" t="s">
        <v>328</v>
      </c>
      <c r="F32" s="98" t="s">
        <v>324</v>
      </c>
      <c r="G32" s="103" t="s">
        <v>326</v>
      </c>
      <c r="H32" s="97" t="s">
        <v>327</v>
      </c>
      <c r="I32" s="97" t="s">
        <v>328</v>
      </c>
    </row>
    <row r="33" spans="1:10" ht="28.5" customHeight="1" x14ac:dyDescent="0.2">
      <c r="A33" s="108" t="s">
        <v>44</v>
      </c>
      <c r="B33" s="101" t="s">
        <v>255</v>
      </c>
      <c r="C33" s="100"/>
      <c r="D33" s="100"/>
      <c r="E33" s="100">
        <v>84</v>
      </c>
      <c r="F33" s="100" t="s">
        <v>359</v>
      </c>
      <c r="G33" s="14"/>
      <c r="H33" s="14"/>
      <c r="I33" s="14"/>
    </row>
    <row r="34" spans="1:10" ht="28.5" customHeight="1" x14ac:dyDescent="0.2">
      <c r="A34" s="108" t="s">
        <v>44</v>
      </c>
      <c r="B34" s="101" t="s">
        <v>253</v>
      </c>
      <c r="C34" s="100"/>
      <c r="D34" s="100"/>
      <c r="E34" s="100">
        <v>60</v>
      </c>
      <c r="F34" s="100" t="s">
        <v>359</v>
      </c>
      <c r="G34" s="14"/>
      <c r="H34" s="14"/>
      <c r="I34" s="14"/>
    </row>
    <row r="35" spans="1:10" ht="28.5" customHeight="1" x14ac:dyDescent="0.2">
      <c r="A35" s="108" t="s">
        <v>44</v>
      </c>
      <c r="B35" s="101" t="s">
        <v>258</v>
      </c>
      <c r="C35" s="100"/>
      <c r="D35" s="100"/>
      <c r="E35" s="100">
        <v>140</v>
      </c>
      <c r="F35" s="100" t="s">
        <v>359</v>
      </c>
      <c r="G35" s="14"/>
      <c r="H35" s="14"/>
      <c r="I35" s="14"/>
    </row>
    <row r="36" spans="1:10" ht="28.5" customHeight="1" x14ac:dyDescent="0.2">
      <c r="A36" s="108" t="s">
        <v>44</v>
      </c>
      <c r="B36" s="101" t="s">
        <v>408</v>
      </c>
      <c r="C36" s="100"/>
      <c r="D36" s="100"/>
      <c r="E36" s="100">
        <v>36</v>
      </c>
      <c r="F36" s="100" t="s">
        <v>359</v>
      </c>
      <c r="G36" s="14"/>
      <c r="H36" s="14"/>
      <c r="I36" s="14"/>
    </row>
    <row r="37" spans="1:10" ht="28.5" customHeight="1" x14ac:dyDescent="0.2">
      <c r="A37" s="108" t="s">
        <v>44</v>
      </c>
      <c r="B37" s="101" t="s">
        <v>220</v>
      </c>
      <c r="C37" s="100"/>
      <c r="D37" s="100"/>
      <c r="E37" s="100">
        <v>120</v>
      </c>
      <c r="F37" s="100" t="s">
        <v>359</v>
      </c>
      <c r="G37" s="14"/>
      <c r="H37" s="14"/>
      <c r="I37" s="14"/>
    </row>
    <row r="38" spans="1:10" ht="28.5" customHeight="1" x14ac:dyDescent="0.2">
      <c r="A38" s="108" t="s">
        <v>44</v>
      </c>
      <c r="B38" s="101" t="s">
        <v>378</v>
      </c>
      <c r="C38" s="100"/>
      <c r="D38" s="100"/>
      <c r="E38" s="100">
        <v>36</v>
      </c>
      <c r="F38" s="100" t="s">
        <v>359</v>
      </c>
      <c r="G38" s="14"/>
      <c r="H38" s="14"/>
      <c r="I38" s="14"/>
    </row>
    <row r="39" spans="1:10" ht="28.5" customHeight="1" x14ac:dyDescent="0.2">
      <c r="A39" s="108" t="s">
        <v>44</v>
      </c>
      <c r="B39" s="101" t="s">
        <v>403</v>
      </c>
      <c r="C39" s="100"/>
      <c r="D39" s="100"/>
      <c r="E39" s="100">
        <v>24</v>
      </c>
      <c r="F39" s="100" t="s">
        <v>359</v>
      </c>
      <c r="G39" s="14"/>
      <c r="H39" s="14"/>
      <c r="I39" s="14"/>
    </row>
    <row r="40" spans="1:10" ht="28.5" customHeight="1" thickBot="1" x14ac:dyDescent="0.25">
      <c r="A40" s="108" t="s">
        <v>44</v>
      </c>
      <c r="B40" s="101" t="s">
        <v>382</v>
      </c>
      <c r="C40" s="100"/>
      <c r="D40" s="100"/>
      <c r="E40" s="100">
        <v>60</v>
      </c>
      <c r="F40" s="100" t="s">
        <v>359</v>
      </c>
      <c r="G40" s="14"/>
      <c r="H40" s="14"/>
      <c r="I40" s="14"/>
      <c r="J40" s="120"/>
    </row>
    <row r="41" spans="1:10" s="3" customFormat="1" ht="28.5" customHeight="1" thickBot="1" x14ac:dyDescent="0.25">
      <c r="A41" s="142"/>
      <c r="B41" s="166"/>
      <c r="C41" s="103" t="s">
        <v>352</v>
      </c>
      <c r="D41" s="97" t="s">
        <v>353</v>
      </c>
      <c r="E41" s="97" t="s">
        <v>328</v>
      </c>
      <c r="F41" s="98" t="s">
        <v>324</v>
      </c>
      <c r="G41" s="103" t="s">
        <v>352</v>
      </c>
      <c r="H41" s="97" t="s">
        <v>354</v>
      </c>
      <c r="I41" s="97" t="s">
        <v>328</v>
      </c>
    </row>
    <row r="42" spans="1:10" ht="28.5" customHeight="1" x14ac:dyDescent="0.2">
      <c r="A42" s="101" t="s">
        <v>72</v>
      </c>
      <c r="B42" s="101" t="s">
        <v>332</v>
      </c>
      <c r="C42" s="100">
        <v>10</v>
      </c>
      <c r="D42" s="100"/>
      <c r="E42" s="100"/>
      <c r="F42" s="100" t="s">
        <v>379</v>
      </c>
      <c r="G42" s="14"/>
      <c r="H42" s="14"/>
      <c r="I42" s="14"/>
    </row>
    <row r="43" spans="1:10" ht="28.5" customHeight="1" x14ac:dyDescent="0.2">
      <c r="A43" s="101" t="s">
        <v>72</v>
      </c>
      <c r="B43" s="101" t="s">
        <v>73</v>
      </c>
      <c r="C43" s="100"/>
      <c r="D43" s="100"/>
      <c r="E43" s="100">
        <v>60</v>
      </c>
      <c r="F43" s="100" t="s">
        <v>333</v>
      </c>
      <c r="G43" s="14"/>
      <c r="H43" s="14"/>
      <c r="I43" s="14"/>
    </row>
    <row r="44" spans="1:10" ht="28.5" customHeight="1" x14ac:dyDescent="0.2">
      <c r="A44" s="101" t="s">
        <v>72</v>
      </c>
      <c r="B44" s="101" t="s">
        <v>75</v>
      </c>
      <c r="C44" s="100">
        <v>84</v>
      </c>
      <c r="D44" s="100"/>
      <c r="E44" s="100">
        <v>48</v>
      </c>
      <c r="F44" s="100" t="s">
        <v>383</v>
      </c>
      <c r="G44" s="14"/>
      <c r="H44" s="14"/>
      <c r="I44" s="14"/>
    </row>
    <row r="45" spans="1:10" ht="28.5" customHeight="1" x14ac:dyDescent="0.2">
      <c r="A45" s="101" t="s">
        <v>72</v>
      </c>
      <c r="B45" s="101" t="s">
        <v>76</v>
      </c>
      <c r="C45" s="100">
        <v>60</v>
      </c>
      <c r="D45" s="100"/>
      <c r="E45" s="100"/>
      <c r="F45" s="100" t="s">
        <v>379</v>
      </c>
      <c r="G45" s="14"/>
      <c r="H45" s="14"/>
      <c r="I45" s="14"/>
    </row>
    <row r="46" spans="1:10" ht="28.5" customHeight="1" x14ac:dyDescent="0.2">
      <c r="A46" s="101" t="s">
        <v>72</v>
      </c>
      <c r="B46" s="101" t="s">
        <v>77</v>
      </c>
      <c r="C46" s="100">
        <v>60</v>
      </c>
      <c r="D46" s="100"/>
      <c r="E46" s="100"/>
      <c r="F46" s="100" t="s">
        <v>379</v>
      </c>
      <c r="G46" s="14"/>
      <c r="H46" s="14"/>
      <c r="I46" s="14"/>
    </row>
    <row r="47" spans="1:10" ht="28.5" customHeight="1" x14ac:dyDescent="0.2">
      <c r="A47" s="101" t="s">
        <v>72</v>
      </c>
      <c r="B47" s="101" t="s">
        <v>308</v>
      </c>
      <c r="C47" s="100"/>
      <c r="D47" s="100"/>
      <c r="E47" s="100">
        <v>36</v>
      </c>
      <c r="F47" s="100" t="s">
        <v>333</v>
      </c>
      <c r="G47" s="14"/>
      <c r="H47" s="14"/>
      <c r="I47" s="14"/>
    </row>
    <row r="48" spans="1:10" ht="28.5" customHeight="1" x14ac:dyDescent="0.2">
      <c r="A48" s="101" t="s">
        <v>72</v>
      </c>
      <c r="B48" s="101" t="s">
        <v>80</v>
      </c>
      <c r="C48" s="100">
        <v>60</v>
      </c>
      <c r="D48" s="100"/>
      <c r="E48" s="100"/>
      <c r="F48" s="100" t="s">
        <v>377</v>
      </c>
      <c r="G48" s="14"/>
      <c r="H48" s="14"/>
      <c r="I48" s="14"/>
    </row>
    <row r="49" spans="1:9" ht="28.5" customHeight="1" x14ac:dyDescent="0.2">
      <c r="A49" s="101" t="s">
        <v>72</v>
      </c>
      <c r="B49" s="101" t="s">
        <v>82</v>
      </c>
      <c r="C49" s="100">
        <v>60</v>
      </c>
      <c r="D49" s="100"/>
      <c r="E49" s="100">
        <v>84</v>
      </c>
      <c r="F49" s="100" t="s">
        <v>383</v>
      </c>
      <c r="G49" s="14"/>
      <c r="H49" s="14"/>
      <c r="I49" s="14"/>
    </row>
    <row r="50" spans="1:9" ht="28.5" customHeight="1" x14ac:dyDescent="0.2">
      <c r="A50" s="101" t="s">
        <v>72</v>
      </c>
      <c r="B50" s="101" t="s">
        <v>83</v>
      </c>
      <c r="C50" s="100">
        <v>40</v>
      </c>
      <c r="D50" s="100"/>
      <c r="E50" s="100"/>
      <c r="F50" s="100" t="s">
        <v>379</v>
      </c>
      <c r="G50" s="14"/>
      <c r="H50" s="14"/>
      <c r="I50" s="14"/>
    </row>
    <row r="51" spans="1:9" ht="28.5" customHeight="1" x14ac:dyDescent="0.2">
      <c r="A51" s="101" t="s">
        <v>72</v>
      </c>
      <c r="B51" s="101" t="s">
        <v>87</v>
      </c>
      <c r="C51" s="100">
        <v>60</v>
      </c>
      <c r="D51" s="100"/>
      <c r="E51" s="100">
        <v>24</v>
      </c>
      <c r="F51" s="100" t="s">
        <v>383</v>
      </c>
      <c r="G51" s="14"/>
      <c r="H51" s="14"/>
      <c r="I51" s="14"/>
    </row>
    <row r="52" spans="1:9" ht="28.5" customHeight="1" x14ac:dyDescent="0.2">
      <c r="A52" s="101" t="s">
        <v>72</v>
      </c>
      <c r="B52" s="101" t="s">
        <v>91</v>
      </c>
      <c r="C52" s="100"/>
      <c r="D52" s="100"/>
      <c r="E52" s="100">
        <v>60</v>
      </c>
      <c r="F52" s="100" t="s">
        <v>333</v>
      </c>
      <c r="G52" s="14"/>
      <c r="H52" s="14"/>
      <c r="I52" s="14"/>
    </row>
    <row r="53" spans="1:9" ht="28.5" customHeight="1" x14ac:dyDescent="0.2">
      <c r="A53" s="101" t="s">
        <v>72</v>
      </c>
      <c r="B53" s="101" t="s">
        <v>93</v>
      </c>
      <c r="C53" s="100">
        <v>120</v>
      </c>
      <c r="D53" s="100"/>
      <c r="E53" s="100">
        <v>140</v>
      </c>
      <c r="F53" s="100" t="s">
        <v>383</v>
      </c>
      <c r="G53" s="14"/>
      <c r="H53" s="14"/>
      <c r="I53" s="14"/>
    </row>
    <row r="54" spans="1:9" ht="28.5" customHeight="1" thickBot="1" x14ac:dyDescent="0.25">
      <c r="A54" s="101" t="s">
        <v>72</v>
      </c>
      <c r="B54" s="101" t="s">
        <v>95</v>
      </c>
      <c r="C54" s="100">
        <v>40</v>
      </c>
      <c r="D54" s="100"/>
      <c r="E54" s="100">
        <v>140</v>
      </c>
      <c r="F54" s="100" t="s">
        <v>383</v>
      </c>
      <c r="G54" s="14"/>
      <c r="H54" s="14"/>
      <c r="I54" s="14"/>
    </row>
    <row r="55" spans="1:9" s="3" customFormat="1" ht="28.5" customHeight="1" thickBot="1" x14ac:dyDescent="0.25">
      <c r="A55" s="141"/>
      <c r="B55" s="172"/>
      <c r="C55" s="103" t="s">
        <v>326</v>
      </c>
      <c r="D55" s="97" t="s">
        <v>327</v>
      </c>
      <c r="E55" s="97" t="s">
        <v>328</v>
      </c>
      <c r="F55" s="98" t="s">
        <v>324</v>
      </c>
      <c r="G55" s="103" t="s">
        <v>326</v>
      </c>
      <c r="H55" s="97" t="s">
        <v>327</v>
      </c>
      <c r="I55" s="97" t="s">
        <v>328</v>
      </c>
    </row>
    <row r="56" spans="1:9" ht="28.5" customHeight="1" x14ac:dyDescent="0.2">
      <c r="A56" s="101" t="s">
        <v>96</v>
      </c>
      <c r="B56" s="101" t="s">
        <v>384</v>
      </c>
      <c r="C56" s="100"/>
      <c r="D56" s="100"/>
      <c r="E56" s="100">
        <v>60</v>
      </c>
      <c r="F56" s="100" t="s">
        <v>375</v>
      </c>
      <c r="G56" s="14"/>
      <c r="H56" s="14"/>
      <c r="I56" s="14"/>
    </row>
    <row r="57" spans="1:9" ht="28.5" customHeight="1" x14ac:dyDescent="0.2">
      <c r="A57" s="101" t="s">
        <v>96</v>
      </c>
      <c r="B57" s="101" t="s">
        <v>98</v>
      </c>
      <c r="C57" s="100"/>
      <c r="D57" s="100"/>
      <c r="E57" s="100">
        <v>24</v>
      </c>
      <c r="F57" s="100" t="s">
        <v>375</v>
      </c>
      <c r="G57" s="14"/>
      <c r="H57" s="14"/>
      <c r="I57" s="14"/>
    </row>
    <row r="58" spans="1:9" ht="28.5" customHeight="1" x14ac:dyDescent="0.2">
      <c r="A58" s="101" t="s">
        <v>96</v>
      </c>
      <c r="B58" s="101" t="s">
        <v>105</v>
      </c>
      <c r="C58" s="100"/>
      <c r="D58" s="100"/>
      <c r="E58" s="100">
        <v>48</v>
      </c>
      <c r="F58" s="100" t="s">
        <v>359</v>
      </c>
      <c r="G58" s="14"/>
      <c r="H58" s="14"/>
      <c r="I58" s="14"/>
    </row>
    <row r="59" spans="1:9" ht="28.5" customHeight="1" x14ac:dyDescent="0.2">
      <c r="A59" s="101" t="s">
        <v>96</v>
      </c>
      <c r="B59" s="101" t="s">
        <v>117</v>
      </c>
      <c r="C59" s="100"/>
      <c r="D59" s="100"/>
      <c r="E59" s="100">
        <v>96</v>
      </c>
      <c r="F59" s="100" t="s">
        <v>375</v>
      </c>
      <c r="G59" s="14"/>
      <c r="H59" s="14"/>
      <c r="I59" s="14"/>
    </row>
    <row r="60" spans="1:9" ht="28.5" customHeight="1" x14ac:dyDescent="0.2">
      <c r="A60" s="101" t="s">
        <v>96</v>
      </c>
      <c r="B60" s="101" t="s">
        <v>118</v>
      </c>
      <c r="C60" s="100"/>
      <c r="D60" s="100"/>
      <c r="E60" s="100">
        <v>120</v>
      </c>
      <c r="F60" s="100" t="s">
        <v>375</v>
      </c>
      <c r="G60" s="14"/>
      <c r="H60" s="14"/>
      <c r="I60" s="14"/>
    </row>
    <row r="61" spans="1:9" ht="28.5" customHeight="1" x14ac:dyDescent="0.2">
      <c r="A61" s="101" t="s">
        <v>96</v>
      </c>
      <c r="B61" s="101" t="s">
        <v>385</v>
      </c>
      <c r="C61" s="100"/>
      <c r="D61" s="100"/>
      <c r="E61" s="100">
        <v>24</v>
      </c>
      <c r="F61" s="100" t="s">
        <v>359</v>
      </c>
      <c r="G61" s="14"/>
      <c r="H61" s="14"/>
      <c r="I61" s="14"/>
    </row>
    <row r="62" spans="1:9" ht="28.5" customHeight="1" x14ac:dyDescent="0.2">
      <c r="A62" s="101" t="s">
        <v>96</v>
      </c>
      <c r="B62" s="101" t="s">
        <v>122</v>
      </c>
      <c r="C62" s="100"/>
      <c r="D62" s="100"/>
      <c r="E62" s="100">
        <v>24</v>
      </c>
      <c r="F62" s="100" t="s">
        <v>375</v>
      </c>
      <c r="G62" s="14"/>
      <c r="H62" s="14"/>
      <c r="I62" s="14"/>
    </row>
    <row r="63" spans="1:9" ht="28.5" customHeight="1" x14ac:dyDescent="0.2">
      <c r="A63" s="101" t="s">
        <v>96</v>
      </c>
      <c r="B63" s="101" t="s">
        <v>405</v>
      </c>
      <c r="C63" s="100"/>
      <c r="D63" s="100"/>
      <c r="E63" s="100">
        <v>84</v>
      </c>
      <c r="F63" s="100" t="s">
        <v>375</v>
      </c>
      <c r="G63" s="14"/>
      <c r="H63" s="14"/>
      <c r="I63" s="14"/>
    </row>
    <row r="64" spans="1:9" ht="28.5" customHeight="1" x14ac:dyDescent="0.2">
      <c r="A64" s="101" t="s">
        <v>96</v>
      </c>
      <c r="B64" s="101" t="s">
        <v>137</v>
      </c>
      <c r="C64" s="100"/>
      <c r="D64" s="100"/>
      <c r="E64" s="100">
        <v>60</v>
      </c>
      <c r="F64" s="100" t="s">
        <v>359</v>
      </c>
      <c r="G64" s="14"/>
      <c r="H64" s="14"/>
      <c r="I64" s="14"/>
    </row>
    <row r="65" spans="1:9" ht="28.5" customHeight="1" x14ac:dyDescent="0.2">
      <c r="A65" s="101" t="s">
        <v>96</v>
      </c>
      <c r="B65" s="101" t="s">
        <v>386</v>
      </c>
      <c r="C65" s="100"/>
      <c r="D65" s="100"/>
      <c r="E65" s="100">
        <v>120</v>
      </c>
      <c r="F65" s="100" t="s">
        <v>359</v>
      </c>
      <c r="G65" s="14"/>
      <c r="H65" s="14"/>
      <c r="I65" s="14"/>
    </row>
    <row r="66" spans="1:9" ht="28.5" customHeight="1" x14ac:dyDescent="0.2">
      <c r="A66" s="101" t="s">
        <v>96</v>
      </c>
      <c r="B66" s="101" t="s">
        <v>404</v>
      </c>
      <c r="C66" s="100"/>
      <c r="D66" s="100"/>
      <c r="E66" s="100">
        <v>48</v>
      </c>
      <c r="F66" s="100" t="s">
        <v>375</v>
      </c>
      <c r="G66" s="14"/>
      <c r="H66" s="14"/>
      <c r="I66" s="14"/>
    </row>
    <row r="67" spans="1:9" ht="28.5" customHeight="1" x14ac:dyDescent="0.2">
      <c r="A67" s="101" t="s">
        <v>96</v>
      </c>
      <c r="B67" s="101" t="s">
        <v>223</v>
      </c>
      <c r="C67" s="100"/>
      <c r="D67" s="100"/>
      <c r="E67" s="100">
        <v>48</v>
      </c>
      <c r="F67" s="100" t="s">
        <v>359</v>
      </c>
      <c r="G67" s="14"/>
      <c r="H67" s="14"/>
      <c r="I67" s="14"/>
    </row>
    <row r="68" spans="1:9" ht="28.5" customHeight="1" x14ac:dyDescent="0.2">
      <c r="A68" s="101" t="s">
        <v>96</v>
      </c>
      <c r="B68" s="101" t="s">
        <v>387</v>
      </c>
      <c r="C68" s="100"/>
      <c r="D68" s="100"/>
      <c r="E68" s="100">
        <v>48</v>
      </c>
      <c r="F68" s="100" t="s">
        <v>375</v>
      </c>
      <c r="G68" s="14"/>
      <c r="H68" s="14"/>
      <c r="I68" s="14"/>
    </row>
    <row r="69" spans="1:9" ht="28.5" customHeight="1" x14ac:dyDescent="0.2">
      <c r="A69" s="101" t="s">
        <v>96</v>
      </c>
      <c r="B69" s="101" t="s">
        <v>319</v>
      </c>
      <c r="C69" s="100"/>
      <c r="D69" s="100"/>
      <c r="E69" s="100">
        <v>36</v>
      </c>
      <c r="F69" s="100" t="s">
        <v>375</v>
      </c>
      <c r="G69" s="14"/>
      <c r="H69" s="14"/>
      <c r="I69" s="14"/>
    </row>
    <row r="70" spans="1:9" ht="28.5" customHeight="1" x14ac:dyDescent="0.2">
      <c r="A70" s="101" t="s">
        <v>96</v>
      </c>
      <c r="B70" s="101" t="s">
        <v>388</v>
      </c>
      <c r="C70" s="100"/>
      <c r="D70" s="100"/>
      <c r="E70" s="100">
        <v>24</v>
      </c>
      <c r="F70" s="100" t="s">
        <v>375</v>
      </c>
      <c r="G70" s="14"/>
      <c r="H70" s="14"/>
      <c r="I70" s="14"/>
    </row>
    <row r="71" spans="1:9" ht="28.5" customHeight="1" x14ac:dyDescent="0.2">
      <c r="A71" s="101" t="s">
        <v>96</v>
      </c>
      <c r="B71" s="101" t="s">
        <v>406</v>
      </c>
      <c r="C71" s="100"/>
      <c r="D71" s="100"/>
      <c r="E71" s="100">
        <v>48</v>
      </c>
      <c r="F71" s="100" t="s">
        <v>359</v>
      </c>
      <c r="G71" s="14"/>
      <c r="H71" s="14"/>
      <c r="I71" s="14"/>
    </row>
    <row r="72" spans="1:9" ht="28.5" customHeight="1" x14ac:dyDescent="0.2">
      <c r="A72" s="101" t="s">
        <v>96</v>
      </c>
      <c r="B72" s="101" t="s">
        <v>413</v>
      </c>
      <c r="C72" s="100"/>
      <c r="D72" s="100"/>
      <c r="E72" s="100">
        <v>48</v>
      </c>
      <c r="F72" s="100" t="s">
        <v>359</v>
      </c>
      <c r="G72" s="14"/>
      <c r="H72" s="14"/>
      <c r="I72" s="14"/>
    </row>
    <row r="73" spans="1:9" ht="28.5" customHeight="1" x14ac:dyDescent="0.2">
      <c r="A73" s="101" t="s">
        <v>96</v>
      </c>
      <c r="B73" s="101" t="s">
        <v>410</v>
      </c>
      <c r="C73" s="100"/>
      <c r="D73" s="100"/>
      <c r="E73" s="100">
        <v>48</v>
      </c>
      <c r="F73" s="100" t="s">
        <v>375</v>
      </c>
      <c r="G73" s="14"/>
      <c r="H73" s="14"/>
      <c r="I73" s="14"/>
    </row>
    <row r="74" spans="1:9" ht="28.5" customHeight="1" x14ac:dyDescent="0.2">
      <c r="A74" s="101" t="s">
        <v>96</v>
      </c>
      <c r="B74" s="101" t="s">
        <v>411</v>
      </c>
      <c r="C74" s="100"/>
      <c r="D74" s="100"/>
      <c r="E74" s="100">
        <v>24</v>
      </c>
      <c r="F74" s="100" t="s">
        <v>359</v>
      </c>
      <c r="G74" s="14"/>
      <c r="H74" s="14"/>
      <c r="I74" s="14"/>
    </row>
    <row r="75" spans="1:9" ht="28.5" customHeight="1" x14ac:dyDescent="0.2">
      <c r="A75" s="101" t="s">
        <v>96</v>
      </c>
      <c r="B75" s="101" t="s">
        <v>412</v>
      </c>
      <c r="C75" s="100"/>
      <c r="D75" s="100"/>
      <c r="E75" s="100">
        <v>48</v>
      </c>
      <c r="F75" s="100" t="s">
        <v>359</v>
      </c>
      <c r="G75" s="14"/>
      <c r="H75" s="14"/>
      <c r="I75" s="14"/>
    </row>
    <row r="76" spans="1:9" ht="28.5" customHeight="1" x14ac:dyDescent="0.2">
      <c r="A76" s="101" t="s">
        <v>96</v>
      </c>
      <c r="B76" s="101" t="s">
        <v>389</v>
      </c>
      <c r="C76" s="100"/>
      <c r="D76" s="100"/>
      <c r="E76" s="100">
        <v>84</v>
      </c>
      <c r="F76" s="100" t="s">
        <v>375</v>
      </c>
      <c r="G76" s="14"/>
      <c r="H76" s="14"/>
      <c r="I76" s="14"/>
    </row>
    <row r="77" spans="1:9" ht="28.5" customHeight="1" thickBot="1" x14ac:dyDescent="0.25">
      <c r="A77" s="101" t="s">
        <v>96</v>
      </c>
      <c r="B77" s="101" t="s">
        <v>409</v>
      </c>
      <c r="C77" s="100"/>
      <c r="D77" s="100"/>
      <c r="E77" s="100">
        <v>36</v>
      </c>
      <c r="F77" s="100" t="s">
        <v>375</v>
      </c>
      <c r="G77" s="14"/>
      <c r="H77" s="14"/>
      <c r="I77" s="14"/>
    </row>
    <row r="78" spans="1:9" s="3" customFormat="1" ht="28.5" customHeight="1" thickBot="1" x14ac:dyDescent="0.25">
      <c r="A78" s="141"/>
      <c r="B78" s="172"/>
      <c r="C78" s="103" t="s">
        <v>326</v>
      </c>
      <c r="D78" s="97" t="s">
        <v>327</v>
      </c>
      <c r="E78" s="97" t="s">
        <v>328</v>
      </c>
      <c r="F78" s="98" t="s">
        <v>324</v>
      </c>
      <c r="G78" s="103" t="s">
        <v>326</v>
      </c>
      <c r="H78" s="97" t="s">
        <v>327</v>
      </c>
      <c r="I78" s="97" t="s">
        <v>328</v>
      </c>
    </row>
    <row r="79" spans="1:9" ht="28.5" customHeight="1" x14ac:dyDescent="0.2">
      <c r="A79" s="101" t="s">
        <v>153</v>
      </c>
      <c r="B79" s="101" t="s">
        <v>292</v>
      </c>
      <c r="C79" s="100"/>
      <c r="D79" s="100"/>
      <c r="E79" s="100">
        <v>84</v>
      </c>
      <c r="F79" s="100" t="s">
        <v>330</v>
      </c>
      <c r="G79" s="9"/>
      <c r="H79" s="9"/>
      <c r="I79" s="9"/>
    </row>
    <row r="80" spans="1:9" ht="28.5" customHeight="1" x14ac:dyDescent="0.2">
      <c r="A80" s="101" t="s">
        <v>153</v>
      </c>
      <c r="B80" s="101" t="s">
        <v>268</v>
      </c>
      <c r="C80" s="100"/>
      <c r="D80" s="100"/>
      <c r="E80" s="100">
        <v>48</v>
      </c>
      <c r="F80" s="100" t="s">
        <v>330</v>
      </c>
      <c r="G80" s="9"/>
      <c r="H80" s="9"/>
      <c r="I80" s="9"/>
    </row>
    <row r="81" spans="1:10" ht="28.5" customHeight="1" x14ac:dyDescent="0.2">
      <c r="A81" s="101" t="s">
        <v>153</v>
      </c>
      <c r="B81" s="101" t="s">
        <v>414</v>
      </c>
      <c r="C81" s="100"/>
      <c r="D81" s="100"/>
      <c r="E81" s="100">
        <v>36</v>
      </c>
      <c r="F81" s="100" t="s">
        <v>330</v>
      </c>
      <c r="G81" s="9"/>
      <c r="H81" s="9"/>
      <c r="I81" s="9"/>
    </row>
    <row r="82" spans="1:10" ht="28.5" customHeight="1" x14ac:dyDescent="0.2">
      <c r="A82" s="101" t="s">
        <v>153</v>
      </c>
      <c r="B82" s="101" t="s">
        <v>415</v>
      </c>
      <c r="C82" s="100"/>
      <c r="D82" s="100"/>
      <c r="E82" s="100">
        <v>36</v>
      </c>
      <c r="F82" s="100" t="s">
        <v>330</v>
      </c>
      <c r="G82" s="9"/>
      <c r="H82" s="9"/>
      <c r="I82" s="9"/>
    </row>
    <row r="83" spans="1:10" ht="28.5" customHeight="1" x14ac:dyDescent="0.2">
      <c r="A83" s="101" t="s">
        <v>153</v>
      </c>
      <c r="B83" s="101" t="s">
        <v>416</v>
      </c>
      <c r="C83" s="100"/>
      <c r="D83" s="100"/>
      <c r="E83" s="100">
        <v>36</v>
      </c>
      <c r="F83" s="100" t="s">
        <v>330</v>
      </c>
      <c r="G83" s="9"/>
      <c r="H83" s="9"/>
      <c r="I83" s="9"/>
    </row>
    <row r="84" spans="1:10" ht="28.5" customHeight="1" x14ac:dyDescent="0.2">
      <c r="A84" s="101" t="s">
        <v>153</v>
      </c>
      <c r="B84" s="101" t="s">
        <v>417</v>
      </c>
      <c r="C84" s="100"/>
      <c r="D84" s="100"/>
      <c r="E84" s="100">
        <v>72</v>
      </c>
      <c r="F84" s="100" t="s">
        <v>330</v>
      </c>
      <c r="G84" s="9"/>
      <c r="H84" s="9"/>
      <c r="I84" s="9"/>
    </row>
    <row r="85" spans="1:10" ht="28.5" customHeight="1" x14ac:dyDescent="0.2">
      <c r="A85" s="101" t="s">
        <v>153</v>
      </c>
      <c r="B85" s="101" t="s">
        <v>269</v>
      </c>
      <c r="C85" s="100"/>
      <c r="D85" s="100"/>
      <c r="E85" s="100">
        <v>48</v>
      </c>
      <c r="F85" s="100" t="s">
        <v>330</v>
      </c>
      <c r="G85" s="9"/>
      <c r="H85" s="9"/>
      <c r="I85" s="9"/>
    </row>
    <row r="86" spans="1:10" ht="28.5" customHeight="1" x14ac:dyDescent="0.2">
      <c r="A86" s="101" t="s">
        <v>153</v>
      </c>
      <c r="B86" s="101" t="s">
        <v>418</v>
      </c>
      <c r="C86" s="100"/>
      <c r="D86" s="100"/>
      <c r="E86" s="100">
        <v>84</v>
      </c>
      <c r="F86" s="100" t="s">
        <v>330</v>
      </c>
      <c r="G86" s="9"/>
      <c r="H86" s="9"/>
      <c r="I86" s="9"/>
    </row>
    <row r="87" spans="1:10" ht="28.5" customHeight="1" x14ac:dyDescent="0.2">
      <c r="A87" s="101" t="s">
        <v>153</v>
      </c>
      <c r="B87" s="101" t="s">
        <v>420</v>
      </c>
      <c r="C87" s="100"/>
      <c r="D87" s="100"/>
      <c r="E87" s="100">
        <v>12</v>
      </c>
      <c r="F87" s="100" t="s">
        <v>330</v>
      </c>
      <c r="G87" s="9"/>
      <c r="H87" s="9"/>
      <c r="I87" s="9"/>
    </row>
    <row r="88" spans="1:10" ht="28.5" customHeight="1" x14ac:dyDescent="0.2">
      <c r="A88" s="101" t="s">
        <v>153</v>
      </c>
      <c r="B88" s="101" t="s">
        <v>419</v>
      </c>
      <c r="C88" s="100"/>
      <c r="D88" s="100"/>
      <c r="E88" s="100">
        <v>24</v>
      </c>
      <c r="F88" s="100" t="s">
        <v>330</v>
      </c>
      <c r="G88" s="9"/>
      <c r="H88" s="9"/>
      <c r="I88" s="9"/>
    </row>
    <row r="89" spans="1:10" ht="28.5" customHeight="1" x14ac:dyDescent="0.2">
      <c r="A89" s="101" t="s">
        <v>153</v>
      </c>
      <c r="B89" s="101" t="s">
        <v>390</v>
      </c>
      <c r="C89" s="100"/>
      <c r="D89" s="100"/>
      <c r="E89" s="100">
        <v>48</v>
      </c>
      <c r="F89" s="100" t="s">
        <v>330</v>
      </c>
      <c r="G89" s="9"/>
      <c r="H89" s="9"/>
      <c r="I89" s="9"/>
    </row>
    <row r="90" spans="1:10" ht="28.5" customHeight="1" outlineLevel="1" thickBot="1" x14ac:dyDescent="0.25">
      <c r="A90" s="101" t="s">
        <v>153</v>
      </c>
      <c r="B90" s="101" t="s">
        <v>166</v>
      </c>
      <c r="C90" s="100"/>
      <c r="D90" s="100"/>
      <c r="E90" s="100">
        <v>84</v>
      </c>
      <c r="F90" s="100" t="s">
        <v>330</v>
      </c>
      <c r="G90" s="9"/>
      <c r="H90" s="9"/>
      <c r="I90" s="9"/>
    </row>
    <row r="91" spans="1:10" s="3" customFormat="1" ht="28.5" customHeight="1" thickBot="1" x14ac:dyDescent="0.25">
      <c r="A91" s="141"/>
      <c r="B91" s="172"/>
      <c r="C91" s="103" t="s">
        <v>326</v>
      </c>
      <c r="D91" s="97" t="s">
        <v>327</v>
      </c>
      <c r="E91" s="97" t="s">
        <v>328</v>
      </c>
      <c r="F91" s="98" t="s">
        <v>324</v>
      </c>
      <c r="G91" s="103" t="s">
        <v>326</v>
      </c>
      <c r="H91" s="97" t="s">
        <v>327</v>
      </c>
      <c r="I91" s="97" t="s">
        <v>328</v>
      </c>
    </row>
    <row r="92" spans="1:10" ht="28.5" customHeight="1" x14ac:dyDescent="0.2">
      <c r="A92" s="101" t="s">
        <v>172</v>
      </c>
      <c r="B92" s="101" t="s">
        <v>361</v>
      </c>
      <c r="C92" s="100"/>
      <c r="D92" s="100"/>
      <c r="E92" s="100">
        <v>60</v>
      </c>
      <c r="F92" s="100" t="s">
        <v>330</v>
      </c>
      <c r="G92" s="9"/>
      <c r="H92" s="9"/>
      <c r="I92" s="9"/>
    </row>
    <row r="93" spans="1:10" ht="28.5" customHeight="1" x14ac:dyDescent="0.2">
      <c r="A93" s="101" t="s">
        <v>172</v>
      </c>
      <c r="B93" s="101" t="s">
        <v>272</v>
      </c>
      <c r="C93" s="100"/>
      <c r="D93" s="100"/>
      <c r="E93" s="100">
        <v>240</v>
      </c>
      <c r="F93" s="100" t="s">
        <v>330</v>
      </c>
      <c r="G93" s="9"/>
      <c r="H93" s="9"/>
      <c r="I93" s="9"/>
    </row>
    <row r="94" spans="1:10" ht="28.5" customHeight="1" x14ac:dyDescent="0.2">
      <c r="A94" s="101" t="s">
        <v>172</v>
      </c>
      <c r="B94" s="101" t="s">
        <v>363</v>
      </c>
      <c r="C94" s="100"/>
      <c r="D94" s="100"/>
      <c r="E94" s="100">
        <v>200</v>
      </c>
      <c r="F94" s="100" t="s">
        <v>330</v>
      </c>
      <c r="G94" s="9"/>
      <c r="H94" s="9"/>
      <c r="I94" s="9"/>
      <c r="J94" s="120"/>
    </row>
    <row r="95" spans="1:10" ht="28.5" customHeight="1" x14ac:dyDescent="0.2">
      <c r="A95" s="101" t="s">
        <v>172</v>
      </c>
      <c r="B95" s="101" t="s">
        <v>331</v>
      </c>
      <c r="C95" s="100"/>
      <c r="D95" s="100"/>
      <c r="E95" s="100">
        <v>120</v>
      </c>
      <c r="F95" s="100" t="s">
        <v>330</v>
      </c>
      <c r="G95" s="9"/>
      <c r="H95" s="9"/>
      <c r="I95" s="9"/>
    </row>
    <row r="96" spans="1:10" ht="28.5" customHeight="1" x14ac:dyDescent="0.2">
      <c r="A96" s="101" t="s">
        <v>172</v>
      </c>
      <c r="B96" s="101" t="s">
        <v>243</v>
      </c>
      <c r="C96" s="100"/>
      <c r="D96" s="100"/>
      <c r="E96" s="100">
        <v>84</v>
      </c>
      <c r="F96" s="100" t="s">
        <v>330</v>
      </c>
      <c r="G96" s="9"/>
      <c r="H96" s="9"/>
      <c r="I96" s="9"/>
    </row>
    <row r="97" spans="1:9" ht="28.5" customHeight="1" x14ac:dyDescent="0.2">
      <c r="A97" s="101" t="s">
        <v>172</v>
      </c>
      <c r="B97" s="101" t="s">
        <v>356</v>
      </c>
      <c r="C97" s="100"/>
      <c r="D97" s="100"/>
      <c r="E97" s="100">
        <v>72</v>
      </c>
      <c r="F97" s="100" t="s">
        <v>330</v>
      </c>
      <c r="G97" s="9"/>
      <c r="H97" s="9"/>
      <c r="I97" s="9"/>
    </row>
    <row r="98" spans="1:9" ht="28.5" customHeight="1" x14ac:dyDescent="0.2">
      <c r="A98" s="101" t="s">
        <v>172</v>
      </c>
      <c r="B98" s="101" t="s">
        <v>421</v>
      </c>
      <c r="C98" s="100"/>
      <c r="D98" s="100"/>
      <c r="E98" s="100">
        <v>120</v>
      </c>
      <c r="F98" s="100" t="s">
        <v>330</v>
      </c>
      <c r="G98" s="9"/>
      <c r="H98" s="9"/>
      <c r="I98" s="9"/>
    </row>
    <row r="99" spans="1:9" ht="28.5" customHeight="1" x14ac:dyDescent="0.2">
      <c r="A99" s="101" t="s">
        <v>172</v>
      </c>
      <c r="B99" s="101" t="s">
        <v>355</v>
      </c>
      <c r="C99" s="100"/>
      <c r="D99" s="100"/>
      <c r="E99" s="100">
        <v>84</v>
      </c>
      <c r="F99" s="100" t="s">
        <v>330</v>
      </c>
      <c r="G99" s="9"/>
      <c r="H99" s="9"/>
      <c r="I99" s="9"/>
    </row>
    <row r="100" spans="1:9" ht="28.5" customHeight="1" x14ac:dyDescent="0.2">
      <c r="A100" s="101" t="s">
        <v>172</v>
      </c>
      <c r="B100" s="101" t="s">
        <v>247</v>
      </c>
      <c r="C100" s="100"/>
      <c r="D100" s="100"/>
      <c r="E100" s="100">
        <v>24</v>
      </c>
      <c r="F100" s="100" t="s">
        <v>330</v>
      </c>
      <c r="G100" s="9"/>
      <c r="H100" s="9"/>
      <c r="I100" s="9"/>
    </row>
    <row r="101" spans="1:9" ht="28.5" customHeight="1" x14ac:dyDescent="0.2">
      <c r="A101" s="101" t="s">
        <v>172</v>
      </c>
      <c r="B101" s="101" t="s">
        <v>360</v>
      </c>
      <c r="C101" s="100"/>
      <c r="D101" s="100"/>
      <c r="E101" s="100">
        <v>200</v>
      </c>
      <c r="F101" s="100" t="s">
        <v>330</v>
      </c>
      <c r="G101" s="9"/>
      <c r="H101" s="9"/>
      <c r="I101" s="9"/>
    </row>
    <row r="102" spans="1:9" ht="28.5" customHeight="1" x14ac:dyDescent="0.2">
      <c r="A102" s="101" t="s">
        <v>172</v>
      </c>
      <c r="B102" s="101" t="s">
        <v>174</v>
      </c>
      <c r="C102" s="100"/>
      <c r="D102" s="100"/>
      <c r="E102" s="100">
        <v>48</v>
      </c>
      <c r="F102" s="100" t="s">
        <v>330</v>
      </c>
      <c r="G102" s="9"/>
      <c r="H102" s="9"/>
      <c r="I102" s="9"/>
    </row>
    <row r="103" spans="1:9" ht="28.5" customHeight="1" x14ac:dyDescent="0.2">
      <c r="A103" s="101" t="s">
        <v>172</v>
      </c>
      <c r="B103" s="101" t="s">
        <v>243</v>
      </c>
      <c r="C103" s="100"/>
      <c r="D103" s="100"/>
      <c r="E103" s="100">
        <v>36</v>
      </c>
      <c r="F103" s="100" t="s">
        <v>330</v>
      </c>
      <c r="G103" s="9"/>
      <c r="H103" s="9"/>
      <c r="I103" s="9"/>
    </row>
    <row r="104" spans="1:9" ht="28.5" customHeight="1" x14ac:dyDescent="0.2">
      <c r="A104" s="101" t="s">
        <v>172</v>
      </c>
      <c r="B104" s="101" t="s">
        <v>422</v>
      </c>
      <c r="C104" s="100"/>
      <c r="D104" s="100"/>
      <c r="E104" s="100">
        <v>60</v>
      </c>
      <c r="F104" s="100" t="s">
        <v>330</v>
      </c>
      <c r="G104" s="9"/>
      <c r="H104" s="9"/>
      <c r="I104" s="9"/>
    </row>
    <row r="105" spans="1:9" ht="28.5" customHeight="1" x14ac:dyDescent="0.2">
      <c r="A105" s="101" t="s">
        <v>172</v>
      </c>
      <c r="B105" s="101" t="s">
        <v>391</v>
      </c>
      <c r="C105" s="100"/>
      <c r="D105" s="100"/>
      <c r="E105" s="100">
        <v>48</v>
      </c>
      <c r="F105" s="100" t="s">
        <v>330</v>
      </c>
      <c r="G105" s="9"/>
      <c r="H105" s="9"/>
      <c r="I105" s="9"/>
    </row>
    <row r="106" spans="1:9" ht="28.5" customHeight="1" x14ac:dyDescent="0.2">
      <c r="A106" s="101" t="s">
        <v>172</v>
      </c>
      <c r="B106" s="101" t="s">
        <v>357</v>
      </c>
      <c r="C106" s="100"/>
      <c r="D106" s="100"/>
      <c r="E106" s="100">
        <v>108</v>
      </c>
      <c r="F106" s="100" t="s">
        <v>330</v>
      </c>
      <c r="G106" s="9"/>
      <c r="H106" s="9"/>
      <c r="I106" s="9"/>
    </row>
    <row r="107" spans="1:9" ht="28.5" customHeight="1" x14ac:dyDescent="0.2">
      <c r="A107" s="101" t="s">
        <v>172</v>
      </c>
      <c r="B107" s="101" t="s">
        <v>392</v>
      </c>
      <c r="C107" s="100"/>
      <c r="D107" s="100"/>
      <c r="E107" s="100">
        <v>84</v>
      </c>
      <c r="F107" s="100" t="s">
        <v>330</v>
      </c>
      <c r="G107" s="9"/>
      <c r="H107" s="9"/>
      <c r="I107" s="9"/>
    </row>
    <row r="108" spans="1:9" ht="28.5" customHeight="1" thickBot="1" x14ac:dyDescent="0.25">
      <c r="A108" s="105"/>
      <c r="B108" s="105"/>
      <c r="C108" s="116" t="s">
        <v>326</v>
      </c>
      <c r="D108" s="117" t="s">
        <v>354</v>
      </c>
      <c r="E108" s="117" t="s">
        <v>328</v>
      </c>
      <c r="F108" s="110" t="s">
        <v>324</v>
      </c>
      <c r="G108" s="116" t="s">
        <v>326</v>
      </c>
      <c r="H108" s="117" t="s">
        <v>327</v>
      </c>
      <c r="I108" s="117" t="s">
        <v>328</v>
      </c>
    </row>
    <row r="109" spans="1:9" ht="28.5" customHeight="1" x14ac:dyDescent="0.2">
      <c r="A109" s="158" t="s">
        <v>427</v>
      </c>
      <c r="B109" s="104" t="s">
        <v>212</v>
      </c>
      <c r="C109" s="102"/>
      <c r="D109" s="102"/>
      <c r="E109" s="102">
        <v>84</v>
      </c>
      <c r="F109" s="102" t="s">
        <v>330</v>
      </c>
      <c r="G109" s="9"/>
      <c r="H109" s="9"/>
      <c r="I109" s="9"/>
    </row>
    <row r="110" spans="1:9" ht="28.5" customHeight="1" x14ac:dyDescent="0.2">
      <c r="A110" s="158"/>
      <c r="B110" s="104" t="s">
        <v>393</v>
      </c>
      <c r="C110" s="102"/>
      <c r="D110" s="102"/>
      <c r="E110" s="102">
        <v>84</v>
      </c>
      <c r="F110" s="102" t="s">
        <v>330</v>
      </c>
      <c r="G110" s="9"/>
      <c r="H110" s="9"/>
      <c r="I110" s="9"/>
    </row>
    <row r="111" spans="1:9" ht="28.5" customHeight="1" x14ac:dyDescent="0.2">
      <c r="A111" s="158"/>
      <c r="B111" s="119" t="s">
        <v>213</v>
      </c>
      <c r="C111" s="102"/>
      <c r="D111" s="102"/>
      <c r="E111" s="102">
        <v>48</v>
      </c>
      <c r="F111" s="102" t="s">
        <v>330</v>
      </c>
      <c r="G111" s="9"/>
      <c r="H111" s="9"/>
      <c r="I111" s="9"/>
    </row>
    <row r="112" spans="1:9" ht="28.5" customHeight="1" x14ac:dyDescent="0.2">
      <c r="A112" s="158" t="s">
        <v>423</v>
      </c>
      <c r="B112" s="119" t="s">
        <v>424</v>
      </c>
      <c r="C112" s="124"/>
      <c r="D112" s="124"/>
      <c r="E112" s="124">
        <v>120</v>
      </c>
      <c r="F112" s="124" t="s">
        <v>333</v>
      </c>
      <c r="G112" s="126"/>
      <c r="H112" s="126"/>
      <c r="I112" s="126"/>
    </row>
    <row r="113" spans="1:9" ht="28.5" customHeight="1" x14ac:dyDescent="0.2">
      <c r="A113" s="158"/>
      <c r="B113" s="119" t="s">
        <v>56</v>
      </c>
      <c r="C113" s="124"/>
      <c r="D113" s="124"/>
      <c r="E113" s="124">
        <v>48</v>
      </c>
      <c r="F113" s="124" t="s">
        <v>333</v>
      </c>
      <c r="G113" s="126"/>
      <c r="H113" s="126"/>
      <c r="I113" s="126"/>
    </row>
    <row r="114" spans="1:9" ht="28.5" hidden="1" customHeight="1" x14ac:dyDescent="0.2">
      <c r="A114" s="159"/>
      <c r="B114" s="125" t="s">
        <v>213</v>
      </c>
      <c r="G114" s="127"/>
      <c r="H114" s="127"/>
      <c r="I114" s="127"/>
    </row>
    <row r="115" spans="1:9" ht="30" customHeight="1" x14ac:dyDescent="0.2">
      <c r="A115" s="104" t="s">
        <v>425</v>
      </c>
      <c r="B115" s="119" t="s">
        <v>426</v>
      </c>
      <c r="C115" s="124"/>
      <c r="D115" s="124"/>
      <c r="E115" s="124">
        <v>48</v>
      </c>
      <c r="F115" s="124" t="s">
        <v>333</v>
      </c>
      <c r="G115" s="126"/>
      <c r="H115" s="126"/>
      <c r="I115" s="126"/>
    </row>
  </sheetData>
  <mergeCells count="24">
    <mergeCell ref="A41:B41"/>
    <mergeCell ref="A55:B55"/>
    <mergeCell ref="A1:A4"/>
    <mergeCell ref="B1:F1"/>
    <mergeCell ref="B2:I2"/>
    <mergeCell ref="B3:I3"/>
    <mergeCell ref="B5:F5"/>
    <mergeCell ref="G5:I5"/>
    <mergeCell ref="A112:A114"/>
    <mergeCell ref="B6:F6"/>
    <mergeCell ref="G6:I6"/>
    <mergeCell ref="B7:F7"/>
    <mergeCell ref="G7:I7"/>
    <mergeCell ref="A21:B21"/>
    <mergeCell ref="A32:B32"/>
    <mergeCell ref="A8:F8"/>
    <mergeCell ref="G8:I8"/>
    <mergeCell ref="A9:A10"/>
    <mergeCell ref="B9:B10"/>
    <mergeCell ref="G9:I9"/>
    <mergeCell ref="A11:B11"/>
    <mergeCell ref="A109:A111"/>
    <mergeCell ref="A78:B78"/>
    <mergeCell ref="A91:B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 на 2025 г</vt:lpstr>
      <vt:lpstr>Свободные остатки от 29.05.2025</vt:lpstr>
      <vt:lpstr>'Прайс на 2025 г'!Заголовки_для_печати</vt:lpstr>
      <vt:lpstr>Лого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Марат Авоян</cp:lastModifiedBy>
  <cp:lastPrinted>2020-06-15T13:10:12Z</cp:lastPrinted>
  <dcterms:created xsi:type="dcterms:W3CDTF">2020-06-13T07:01:07Z</dcterms:created>
  <dcterms:modified xsi:type="dcterms:W3CDTF">2025-05-29T18:18:55Z</dcterms:modified>
</cp:coreProperties>
</file>